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9200" windowHeight="6990" tabRatio="675" activeTab="2"/>
  </bookViews>
  <sheets>
    <sheet name="ĐĐ.Hiệp" sheetId="1" r:id="rId1"/>
    <sheet name="ĐT.Huân" sheetId="6" r:id="rId2"/>
    <sheet name="VA.Hào" sheetId="7" r:id="rId3"/>
    <sheet name="VP.Quang" sheetId="8" r:id="rId4"/>
    <sheet name="NVX.Thì" sheetId="9" r:id="rId5"/>
    <sheet name="PV.Hòa" sheetId="10" r:id="rId6"/>
    <sheet name="TĐ.Khoa" sheetId="11" r:id="rId7"/>
    <sheet name="ĐT.Quý" sheetId="12" r:id="rId8"/>
    <sheet name="HV.Viết" sheetId="13" r:id="rId9"/>
    <sheet name="LQ.Liêm" sheetId="14" r:id="rId10"/>
    <sheet name="Mẫu 02 tônghợp" sheetId="15" r:id="rId11"/>
  </sheets>
  <externalReferences>
    <externalReference r:id="rId12"/>
  </externalReferences>
  <definedNames>
    <definedName name="loai_3_name_name" localSheetId="10">'Mẫu 02 tônghợp'!$F$6</definedName>
  </definedNames>
  <calcPr calcId="145621"/>
</workbook>
</file>

<file path=xl/calcChain.xml><?xml version="1.0" encoding="utf-8"?>
<calcChain xmlns="http://schemas.openxmlformats.org/spreadsheetml/2006/main">
  <c r="I15" i="15" l="1"/>
  <c r="I76" i="14" l="1"/>
  <c r="E76" i="14"/>
  <c r="I75" i="14"/>
  <c r="E75" i="14"/>
  <c r="H74" i="14"/>
  <c r="I74" i="14" s="1"/>
  <c r="J74" i="14" s="1"/>
  <c r="G74" i="14"/>
  <c r="D74" i="14"/>
  <c r="E74" i="14" s="1"/>
  <c r="F74" i="14" s="1"/>
  <c r="C74" i="14"/>
  <c r="B74" i="14"/>
  <c r="I73" i="14"/>
  <c r="E73" i="14"/>
  <c r="I72" i="14"/>
  <c r="E72" i="14"/>
  <c r="H71" i="14"/>
  <c r="I71" i="14" s="1"/>
  <c r="J71" i="14" s="1"/>
  <c r="G71" i="14"/>
  <c r="D71" i="14"/>
  <c r="C71" i="14"/>
  <c r="B71" i="14"/>
  <c r="E71" i="14" s="1"/>
  <c r="F71" i="14" s="1"/>
  <c r="I70" i="14"/>
  <c r="E70" i="14"/>
  <c r="I69" i="14"/>
  <c r="E69" i="14"/>
  <c r="I68" i="14"/>
  <c r="E68" i="14"/>
  <c r="I67" i="14"/>
  <c r="E67" i="14"/>
  <c r="H66" i="14"/>
  <c r="I66" i="14" s="1"/>
  <c r="J66" i="14" s="1"/>
  <c r="G66" i="14"/>
  <c r="D66" i="14"/>
  <c r="E66" i="14" s="1"/>
  <c r="F66" i="14" s="1"/>
  <c r="C66" i="14"/>
  <c r="B66" i="14"/>
  <c r="H65" i="14"/>
  <c r="I65" i="14" s="1"/>
  <c r="J65" i="14" s="1"/>
  <c r="G65" i="14"/>
  <c r="C65" i="14"/>
  <c r="B65" i="14"/>
  <c r="I64" i="14"/>
  <c r="E64" i="14"/>
  <c r="I63" i="14"/>
  <c r="E63" i="14"/>
  <c r="H62" i="14"/>
  <c r="I62" i="14" s="1"/>
  <c r="J62" i="14" s="1"/>
  <c r="G62" i="14"/>
  <c r="D62" i="14"/>
  <c r="C62" i="14"/>
  <c r="B62" i="14"/>
  <c r="E62" i="14" s="1"/>
  <c r="F62" i="14" s="1"/>
  <c r="I61" i="14"/>
  <c r="E61" i="14"/>
  <c r="I60" i="14"/>
  <c r="E60" i="14"/>
  <c r="H59" i="14"/>
  <c r="I59" i="14" s="1"/>
  <c r="J59" i="14" s="1"/>
  <c r="G59" i="14"/>
  <c r="D59" i="14"/>
  <c r="E59" i="14" s="1"/>
  <c r="F59" i="14" s="1"/>
  <c r="C59" i="14"/>
  <c r="B59" i="14"/>
  <c r="I58" i="14"/>
  <c r="E58" i="14"/>
  <c r="I57" i="14"/>
  <c r="E57" i="14"/>
  <c r="I56" i="14"/>
  <c r="E56" i="14"/>
  <c r="I55" i="14"/>
  <c r="E55" i="14"/>
  <c r="H54" i="14"/>
  <c r="I54" i="14" s="1"/>
  <c r="J54" i="14" s="1"/>
  <c r="G54" i="14"/>
  <c r="D54" i="14"/>
  <c r="E54" i="14" s="1"/>
  <c r="F54" i="14" s="1"/>
  <c r="C54" i="14"/>
  <c r="B54" i="14"/>
  <c r="I53" i="14"/>
  <c r="E53" i="14"/>
  <c r="I52" i="14"/>
  <c r="E52" i="14"/>
  <c r="H51" i="14"/>
  <c r="I51" i="14" s="1"/>
  <c r="J51" i="14" s="1"/>
  <c r="G51" i="14"/>
  <c r="D51" i="14"/>
  <c r="E51" i="14" s="1"/>
  <c r="F51" i="14" s="1"/>
  <c r="C51" i="14"/>
  <c r="B51" i="14"/>
  <c r="I50" i="14"/>
  <c r="E50" i="14"/>
  <c r="I49" i="14"/>
  <c r="E49" i="14"/>
  <c r="H48" i="14"/>
  <c r="I48" i="14" s="1"/>
  <c r="J48" i="14" s="1"/>
  <c r="G48" i="14"/>
  <c r="D48" i="14"/>
  <c r="E48" i="14" s="1"/>
  <c r="F48" i="14" s="1"/>
  <c r="C48" i="14"/>
  <c r="B48" i="14"/>
  <c r="I47" i="14"/>
  <c r="E47" i="14"/>
  <c r="I46" i="14"/>
  <c r="E46" i="14"/>
  <c r="H45" i="14"/>
  <c r="I45" i="14" s="1"/>
  <c r="J45" i="14" s="1"/>
  <c r="G45" i="14"/>
  <c r="D45" i="14"/>
  <c r="E45" i="14" s="1"/>
  <c r="F45" i="14" s="1"/>
  <c r="C45" i="14"/>
  <c r="B45" i="14"/>
  <c r="I44" i="14"/>
  <c r="E44" i="14"/>
  <c r="I43" i="14"/>
  <c r="E43" i="14"/>
  <c r="I42" i="14"/>
  <c r="E42" i="14"/>
  <c r="I41" i="14"/>
  <c r="E41" i="14"/>
  <c r="H40" i="14"/>
  <c r="I40" i="14" s="1"/>
  <c r="J40" i="14" s="1"/>
  <c r="G40" i="14"/>
  <c r="D40" i="14"/>
  <c r="E40" i="14" s="1"/>
  <c r="F40" i="14" s="1"/>
  <c r="C40" i="14"/>
  <c r="I39" i="14"/>
  <c r="E39" i="14"/>
  <c r="I38" i="14"/>
  <c r="E38" i="14"/>
  <c r="I37" i="14"/>
  <c r="E37" i="14"/>
  <c r="I36" i="14"/>
  <c r="E36" i="14"/>
  <c r="I35" i="14"/>
  <c r="E35" i="14"/>
  <c r="I34" i="14"/>
  <c r="E34" i="14"/>
  <c r="H33" i="14"/>
  <c r="I33" i="14" s="1"/>
  <c r="J33" i="14" s="1"/>
  <c r="G33" i="14"/>
  <c r="D33" i="14"/>
  <c r="E33" i="14" s="1"/>
  <c r="F33" i="14" s="1"/>
  <c r="C33" i="14"/>
  <c r="B33" i="14"/>
  <c r="I32" i="14"/>
  <c r="E32" i="14"/>
  <c r="I31" i="14"/>
  <c r="E31" i="14"/>
  <c r="H30" i="14"/>
  <c r="G30" i="14"/>
  <c r="E30" i="14"/>
  <c r="F30" i="14" s="1"/>
  <c r="D30" i="14"/>
  <c r="C30" i="14"/>
  <c r="B30" i="14"/>
  <c r="I30" i="14" s="1"/>
  <c r="J30" i="14" s="1"/>
  <c r="H29" i="14"/>
  <c r="I29" i="14" s="1"/>
  <c r="J29" i="14" s="1"/>
  <c r="G29" i="14"/>
  <c r="D29" i="14"/>
  <c r="E29" i="14" s="1"/>
  <c r="F29" i="14" s="1"/>
  <c r="C29" i="14"/>
  <c r="B29" i="14"/>
  <c r="I28" i="14"/>
  <c r="E28" i="14"/>
  <c r="I27" i="14"/>
  <c r="E27" i="14"/>
  <c r="H26" i="14"/>
  <c r="I26" i="14" s="1"/>
  <c r="J26" i="14" s="1"/>
  <c r="G26" i="14"/>
  <c r="E26" i="14"/>
  <c r="F26" i="14" s="1"/>
  <c r="D26" i="14"/>
  <c r="C26" i="14"/>
  <c r="B26" i="14"/>
  <c r="I25" i="14"/>
  <c r="E25" i="14"/>
  <c r="I24" i="14"/>
  <c r="E24" i="14"/>
  <c r="H23" i="14"/>
  <c r="I23" i="14" s="1"/>
  <c r="J23" i="14" s="1"/>
  <c r="G23" i="14"/>
  <c r="D23" i="14"/>
  <c r="E23" i="14" s="1"/>
  <c r="F23" i="14" s="1"/>
  <c r="C23" i="14"/>
  <c r="B23" i="14"/>
  <c r="I22" i="14"/>
  <c r="E22" i="14"/>
  <c r="I21" i="14"/>
  <c r="E21" i="14"/>
  <c r="I20" i="14"/>
  <c r="E20" i="14"/>
  <c r="I19" i="14"/>
  <c r="E19" i="14"/>
  <c r="I18" i="14"/>
  <c r="E18" i="14"/>
  <c r="I17" i="14"/>
  <c r="E17" i="14"/>
  <c r="I16" i="14"/>
  <c r="J79" i="14" s="1"/>
  <c r="H16" i="14"/>
  <c r="G16" i="14"/>
  <c r="E16" i="14"/>
  <c r="D16" i="14"/>
  <c r="C16" i="14"/>
  <c r="B16" i="14"/>
  <c r="H15" i="14"/>
  <c r="I15" i="14" s="1"/>
  <c r="J15" i="14" s="1"/>
  <c r="G15" i="14"/>
  <c r="G77" i="14" s="1"/>
  <c r="G78" i="14" s="1"/>
  <c r="D15" i="14"/>
  <c r="C15" i="14"/>
  <c r="C77" i="14" s="1"/>
  <c r="C78" i="14" s="1"/>
  <c r="B15" i="14"/>
  <c r="B77" i="14" s="1"/>
  <c r="I76" i="13"/>
  <c r="E76" i="13"/>
  <c r="I75" i="13"/>
  <c r="E75" i="13"/>
  <c r="H74" i="13"/>
  <c r="I74" i="13" s="1"/>
  <c r="J74" i="13" s="1"/>
  <c r="G74" i="13"/>
  <c r="D74" i="13"/>
  <c r="E74" i="13" s="1"/>
  <c r="F74" i="13" s="1"/>
  <c r="C74" i="13"/>
  <c r="B74" i="13"/>
  <c r="I73" i="13"/>
  <c r="E73" i="13"/>
  <c r="I72" i="13"/>
  <c r="E72" i="13"/>
  <c r="H71" i="13"/>
  <c r="I71" i="13" s="1"/>
  <c r="J71" i="13" s="1"/>
  <c r="G71" i="13"/>
  <c r="D71" i="13"/>
  <c r="E71" i="13" s="1"/>
  <c r="F71" i="13" s="1"/>
  <c r="C71" i="13"/>
  <c r="B71" i="13"/>
  <c r="I70" i="13"/>
  <c r="E70" i="13"/>
  <c r="I69" i="13"/>
  <c r="E69" i="13"/>
  <c r="I68" i="13"/>
  <c r="E68" i="13"/>
  <c r="I67" i="13"/>
  <c r="E67" i="13"/>
  <c r="H66" i="13"/>
  <c r="I66" i="13" s="1"/>
  <c r="J66" i="13" s="1"/>
  <c r="G66" i="13"/>
  <c r="D66" i="13"/>
  <c r="E66" i="13" s="1"/>
  <c r="F66" i="13" s="1"/>
  <c r="C66" i="13"/>
  <c r="B66" i="13"/>
  <c r="H65" i="13"/>
  <c r="I65" i="13" s="1"/>
  <c r="J65" i="13" s="1"/>
  <c r="G65" i="13"/>
  <c r="C65" i="13"/>
  <c r="B65" i="13"/>
  <c r="I64" i="13"/>
  <c r="E64" i="13"/>
  <c r="I63" i="13"/>
  <c r="E63" i="13"/>
  <c r="H62" i="13"/>
  <c r="I62" i="13" s="1"/>
  <c r="J62" i="13" s="1"/>
  <c r="G62" i="13"/>
  <c r="D62" i="13"/>
  <c r="E62" i="13" s="1"/>
  <c r="F62" i="13" s="1"/>
  <c r="C62" i="13"/>
  <c r="B62" i="13"/>
  <c r="I61" i="13"/>
  <c r="E61" i="13"/>
  <c r="I60" i="13"/>
  <c r="E60" i="13"/>
  <c r="H59" i="13"/>
  <c r="G59" i="13"/>
  <c r="E59" i="13"/>
  <c r="F59" i="13" s="1"/>
  <c r="D59" i="13"/>
  <c r="C59" i="13"/>
  <c r="B59" i="13"/>
  <c r="I59" i="13" s="1"/>
  <c r="J59" i="13" s="1"/>
  <c r="I58" i="13"/>
  <c r="E58" i="13"/>
  <c r="I57" i="13"/>
  <c r="E57" i="13"/>
  <c r="I56" i="13"/>
  <c r="E56" i="13"/>
  <c r="I55" i="13"/>
  <c r="E55" i="13"/>
  <c r="H54" i="13"/>
  <c r="I54" i="13" s="1"/>
  <c r="J54" i="13" s="1"/>
  <c r="G54" i="13"/>
  <c r="D54" i="13"/>
  <c r="E54" i="13" s="1"/>
  <c r="F54" i="13" s="1"/>
  <c r="C54" i="13"/>
  <c r="B54" i="13"/>
  <c r="I53" i="13"/>
  <c r="E53" i="13"/>
  <c r="I52" i="13"/>
  <c r="E52" i="13"/>
  <c r="H51" i="13"/>
  <c r="H29" i="13" s="1"/>
  <c r="I29" i="13" s="1"/>
  <c r="J29" i="13" s="1"/>
  <c r="G51" i="13"/>
  <c r="E51" i="13"/>
  <c r="F51" i="13" s="1"/>
  <c r="D51" i="13"/>
  <c r="C51" i="13"/>
  <c r="B51" i="13"/>
  <c r="I50" i="13"/>
  <c r="E50" i="13"/>
  <c r="I49" i="13"/>
  <c r="E49" i="13"/>
  <c r="H48" i="13"/>
  <c r="I48" i="13" s="1"/>
  <c r="J48" i="13" s="1"/>
  <c r="G48" i="13"/>
  <c r="D48" i="13"/>
  <c r="E48" i="13" s="1"/>
  <c r="F48" i="13" s="1"/>
  <c r="C48" i="13"/>
  <c r="B48" i="13"/>
  <c r="I47" i="13"/>
  <c r="E47" i="13"/>
  <c r="I46" i="13"/>
  <c r="E46" i="13"/>
  <c r="H45" i="13"/>
  <c r="G45" i="13"/>
  <c r="E45" i="13"/>
  <c r="F45" i="13" s="1"/>
  <c r="D45" i="13"/>
  <c r="C45" i="13"/>
  <c r="B45" i="13"/>
  <c r="I45" i="13" s="1"/>
  <c r="J45" i="13" s="1"/>
  <c r="I44" i="13"/>
  <c r="E44" i="13"/>
  <c r="I43" i="13"/>
  <c r="E43" i="13"/>
  <c r="I42" i="13"/>
  <c r="E42" i="13"/>
  <c r="I41" i="13"/>
  <c r="E41" i="13"/>
  <c r="H40" i="13"/>
  <c r="I40" i="13" s="1"/>
  <c r="J40" i="13" s="1"/>
  <c r="G40" i="13"/>
  <c r="D40" i="13"/>
  <c r="E40" i="13" s="1"/>
  <c r="F40" i="13" s="1"/>
  <c r="C40" i="13"/>
  <c r="I39" i="13"/>
  <c r="E39" i="13"/>
  <c r="I38" i="13"/>
  <c r="E38" i="13"/>
  <c r="I37" i="13"/>
  <c r="E37" i="13"/>
  <c r="I36" i="13"/>
  <c r="E36" i="13"/>
  <c r="I35" i="13"/>
  <c r="E35" i="13"/>
  <c r="I34" i="13"/>
  <c r="E34" i="13"/>
  <c r="H33" i="13"/>
  <c r="I33" i="13" s="1"/>
  <c r="J33" i="13" s="1"/>
  <c r="G33" i="13"/>
  <c r="D33" i="13"/>
  <c r="E33" i="13" s="1"/>
  <c r="F33" i="13" s="1"/>
  <c r="C33" i="13"/>
  <c r="B33" i="13"/>
  <c r="I32" i="13"/>
  <c r="E32" i="13"/>
  <c r="I31" i="13"/>
  <c r="E31" i="13"/>
  <c r="H30" i="13"/>
  <c r="G30" i="13"/>
  <c r="D30" i="13"/>
  <c r="C30" i="13"/>
  <c r="B30" i="13"/>
  <c r="I30" i="13" s="1"/>
  <c r="J30" i="13" s="1"/>
  <c r="G29" i="13"/>
  <c r="D29" i="13"/>
  <c r="E29" i="13" s="1"/>
  <c r="F29" i="13" s="1"/>
  <c r="C29" i="13"/>
  <c r="B29" i="13"/>
  <c r="I28" i="13"/>
  <c r="E28" i="13"/>
  <c r="I27" i="13"/>
  <c r="E27" i="13"/>
  <c r="H26" i="13"/>
  <c r="G26" i="13"/>
  <c r="E26" i="13"/>
  <c r="F26" i="13" s="1"/>
  <c r="D26" i="13"/>
  <c r="C26" i="13"/>
  <c r="B26" i="13"/>
  <c r="I26" i="13" s="1"/>
  <c r="J26" i="13" s="1"/>
  <c r="I25" i="13"/>
  <c r="E25" i="13"/>
  <c r="I24" i="13"/>
  <c r="E24" i="13"/>
  <c r="H23" i="13"/>
  <c r="I23" i="13" s="1"/>
  <c r="J23" i="13" s="1"/>
  <c r="G23" i="13"/>
  <c r="D23" i="13"/>
  <c r="E23" i="13" s="1"/>
  <c r="F23" i="13" s="1"/>
  <c r="C23" i="13"/>
  <c r="B23" i="13"/>
  <c r="I22" i="13"/>
  <c r="E22" i="13"/>
  <c r="I21" i="13"/>
  <c r="E21" i="13"/>
  <c r="I20" i="13"/>
  <c r="E20" i="13"/>
  <c r="I19" i="13"/>
  <c r="E19" i="13"/>
  <c r="I18" i="13"/>
  <c r="E18" i="13"/>
  <c r="I17" i="13"/>
  <c r="E17" i="13"/>
  <c r="H16" i="13"/>
  <c r="H15" i="13" s="1"/>
  <c r="I15" i="13" s="1"/>
  <c r="J15" i="13" s="1"/>
  <c r="G16" i="13"/>
  <c r="D16" i="13"/>
  <c r="E16" i="13" s="1"/>
  <c r="C16" i="13"/>
  <c r="B16" i="13"/>
  <c r="G15" i="13"/>
  <c r="G77" i="13" s="1"/>
  <c r="D15" i="13"/>
  <c r="C15" i="13"/>
  <c r="C77" i="13" s="1"/>
  <c r="B15" i="13"/>
  <c r="B77" i="13" s="1"/>
  <c r="I76" i="12"/>
  <c r="E76" i="12"/>
  <c r="I75" i="12"/>
  <c r="E75" i="12"/>
  <c r="H74" i="12"/>
  <c r="I74" i="12" s="1"/>
  <c r="J74" i="12" s="1"/>
  <c r="G74" i="12"/>
  <c r="D74" i="12"/>
  <c r="E74" i="12" s="1"/>
  <c r="F74" i="12" s="1"/>
  <c r="C74" i="12"/>
  <c r="B74" i="12"/>
  <c r="I73" i="12"/>
  <c r="E73" i="12"/>
  <c r="I72" i="12"/>
  <c r="E72" i="12"/>
  <c r="I71" i="12"/>
  <c r="J71" i="12" s="1"/>
  <c r="H71" i="12"/>
  <c r="G71" i="12"/>
  <c r="E71" i="12"/>
  <c r="F71" i="12" s="1"/>
  <c r="D71" i="12"/>
  <c r="C71" i="12"/>
  <c r="B71" i="12"/>
  <c r="I70" i="12"/>
  <c r="E70" i="12"/>
  <c r="I69" i="12"/>
  <c r="E69" i="12"/>
  <c r="I68" i="12"/>
  <c r="E68" i="12"/>
  <c r="I67" i="12"/>
  <c r="E67" i="12"/>
  <c r="H66" i="12"/>
  <c r="I66" i="12" s="1"/>
  <c r="J66" i="12" s="1"/>
  <c r="G66" i="12"/>
  <c r="D66" i="12"/>
  <c r="E66" i="12" s="1"/>
  <c r="F66" i="12" s="1"/>
  <c r="C66" i="12"/>
  <c r="B66" i="12"/>
  <c r="B65" i="12" s="1"/>
  <c r="G65" i="12"/>
  <c r="C65" i="12"/>
  <c r="I64" i="12"/>
  <c r="E64" i="12"/>
  <c r="I63" i="12"/>
  <c r="E63" i="12"/>
  <c r="H62" i="12"/>
  <c r="I62" i="12" s="1"/>
  <c r="J62" i="12" s="1"/>
  <c r="G62" i="12"/>
  <c r="D62" i="12"/>
  <c r="E62" i="12" s="1"/>
  <c r="F62" i="12" s="1"/>
  <c r="C62" i="12"/>
  <c r="B62" i="12"/>
  <c r="I61" i="12"/>
  <c r="E61" i="12"/>
  <c r="I60" i="12"/>
  <c r="E60" i="12"/>
  <c r="I59" i="12"/>
  <c r="J59" i="12" s="1"/>
  <c r="H59" i="12"/>
  <c r="G59" i="12"/>
  <c r="E59" i="12"/>
  <c r="F59" i="12" s="1"/>
  <c r="D59" i="12"/>
  <c r="C59" i="12"/>
  <c r="B59" i="12"/>
  <c r="I58" i="12"/>
  <c r="E58" i="12"/>
  <c r="I57" i="12"/>
  <c r="E57" i="12"/>
  <c r="I56" i="12"/>
  <c r="E56" i="12"/>
  <c r="I55" i="12"/>
  <c r="E55" i="12"/>
  <c r="H54" i="12"/>
  <c r="I54" i="12" s="1"/>
  <c r="J54" i="12" s="1"/>
  <c r="G54" i="12"/>
  <c r="D54" i="12"/>
  <c r="E54" i="12" s="1"/>
  <c r="F54" i="12" s="1"/>
  <c r="C54" i="12"/>
  <c r="B54" i="12"/>
  <c r="I53" i="12"/>
  <c r="E53" i="12"/>
  <c r="I52" i="12"/>
  <c r="E52" i="12"/>
  <c r="H51" i="12"/>
  <c r="I51" i="12" s="1"/>
  <c r="J51" i="12" s="1"/>
  <c r="G51" i="12"/>
  <c r="E51" i="12"/>
  <c r="F51" i="12" s="1"/>
  <c r="D51" i="12"/>
  <c r="C51" i="12"/>
  <c r="B51" i="12"/>
  <c r="I50" i="12"/>
  <c r="E50" i="12"/>
  <c r="I49" i="12"/>
  <c r="E49" i="12"/>
  <c r="H48" i="12"/>
  <c r="I48" i="12" s="1"/>
  <c r="J48" i="12" s="1"/>
  <c r="G48" i="12"/>
  <c r="D48" i="12"/>
  <c r="E48" i="12" s="1"/>
  <c r="F48" i="12" s="1"/>
  <c r="C48" i="12"/>
  <c r="B48" i="12"/>
  <c r="I47" i="12"/>
  <c r="E47" i="12"/>
  <c r="I46" i="12"/>
  <c r="E46" i="12"/>
  <c r="I45" i="12"/>
  <c r="J45" i="12" s="1"/>
  <c r="H45" i="12"/>
  <c r="G45" i="12"/>
  <c r="E45" i="12"/>
  <c r="F45" i="12" s="1"/>
  <c r="D45" i="12"/>
  <c r="C45" i="12"/>
  <c r="B45" i="12"/>
  <c r="I44" i="12"/>
  <c r="E44" i="12"/>
  <c r="I43" i="12"/>
  <c r="E43" i="12"/>
  <c r="I42" i="12"/>
  <c r="E42" i="12"/>
  <c r="I41" i="12"/>
  <c r="E41" i="12"/>
  <c r="H40" i="12"/>
  <c r="I40" i="12" s="1"/>
  <c r="J40" i="12" s="1"/>
  <c r="G40" i="12"/>
  <c r="D40" i="12"/>
  <c r="E40" i="12" s="1"/>
  <c r="F40" i="12" s="1"/>
  <c r="C40" i="12"/>
  <c r="I39" i="12"/>
  <c r="E39" i="12"/>
  <c r="I38" i="12"/>
  <c r="E38" i="12"/>
  <c r="I37" i="12"/>
  <c r="E37" i="12"/>
  <c r="I36" i="12"/>
  <c r="E36" i="12"/>
  <c r="I35" i="12"/>
  <c r="E35" i="12"/>
  <c r="I34" i="12"/>
  <c r="E34" i="12"/>
  <c r="H33" i="12"/>
  <c r="I33" i="12" s="1"/>
  <c r="J33" i="12" s="1"/>
  <c r="G33" i="12"/>
  <c r="D33" i="12"/>
  <c r="E33" i="12" s="1"/>
  <c r="F33" i="12" s="1"/>
  <c r="C33" i="12"/>
  <c r="B33" i="12"/>
  <c r="I32" i="12"/>
  <c r="E32" i="12"/>
  <c r="I31" i="12"/>
  <c r="E31" i="12"/>
  <c r="I30" i="12"/>
  <c r="J30" i="12" s="1"/>
  <c r="H30" i="12"/>
  <c r="G30" i="12"/>
  <c r="G29" i="12" s="1"/>
  <c r="E30" i="12"/>
  <c r="F30" i="12" s="1"/>
  <c r="D30" i="12"/>
  <c r="C30" i="12"/>
  <c r="C29" i="12" s="1"/>
  <c r="B30" i="12"/>
  <c r="H29" i="12"/>
  <c r="I29" i="12" s="1"/>
  <c r="J29" i="12" s="1"/>
  <c r="D29" i="12"/>
  <c r="E29" i="12" s="1"/>
  <c r="F29" i="12" s="1"/>
  <c r="B29" i="12"/>
  <c r="I28" i="12"/>
  <c r="E28" i="12"/>
  <c r="I27" i="12"/>
  <c r="E27" i="12"/>
  <c r="I26" i="12"/>
  <c r="J26" i="12" s="1"/>
  <c r="H26" i="12"/>
  <c r="G26" i="12"/>
  <c r="E26" i="12"/>
  <c r="F26" i="12" s="1"/>
  <c r="D26" i="12"/>
  <c r="C26" i="12"/>
  <c r="B26" i="12"/>
  <c r="I25" i="12"/>
  <c r="E25" i="12"/>
  <c r="I24" i="12"/>
  <c r="E24" i="12"/>
  <c r="H23" i="12"/>
  <c r="I23" i="12" s="1"/>
  <c r="J23" i="12" s="1"/>
  <c r="G23" i="12"/>
  <c r="D23" i="12"/>
  <c r="E23" i="12" s="1"/>
  <c r="F23" i="12" s="1"/>
  <c r="C23" i="12"/>
  <c r="B23" i="12"/>
  <c r="I22" i="12"/>
  <c r="E22" i="12"/>
  <c r="I21" i="12"/>
  <c r="E21" i="12"/>
  <c r="I20" i="12"/>
  <c r="E20" i="12"/>
  <c r="I19" i="12"/>
  <c r="E19" i="12"/>
  <c r="I18" i="12"/>
  <c r="E18" i="12"/>
  <c r="I17" i="12"/>
  <c r="E17" i="12"/>
  <c r="I16" i="12"/>
  <c r="J79" i="12" s="1"/>
  <c r="H16" i="12"/>
  <c r="G16" i="12"/>
  <c r="G15" i="12" s="1"/>
  <c r="G77" i="12" s="1"/>
  <c r="G78" i="12" s="1"/>
  <c r="E16" i="12"/>
  <c r="F79" i="12" s="1"/>
  <c r="D16" i="12"/>
  <c r="C16" i="12"/>
  <c r="C15" i="12" s="1"/>
  <c r="C77" i="12" s="1"/>
  <c r="B16" i="12"/>
  <c r="H15" i="12"/>
  <c r="I15" i="12" s="1"/>
  <c r="J15" i="12" s="1"/>
  <c r="D15" i="12"/>
  <c r="B15" i="12"/>
  <c r="B77" i="12" s="1"/>
  <c r="F59" i="11"/>
  <c r="I76" i="11"/>
  <c r="E76" i="11"/>
  <c r="I75" i="11"/>
  <c r="E75" i="11"/>
  <c r="H74" i="11"/>
  <c r="I74" i="11" s="1"/>
  <c r="J74" i="11" s="1"/>
  <c r="G74" i="11"/>
  <c r="E74" i="11"/>
  <c r="F74" i="11" s="1"/>
  <c r="D74" i="11"/>
  <c r="C74" i="11"/>
  <c r="B74" i="11"/>
  <c r="I73" i="11"/>
  <c r="E73" i="11"/>
  <c r="I72" i="11"/>
  <c r="E72" i="11"/>
  <c r="H71" i="11"/>
  <c r="I71" i="11" s="1"/>
  <c r="J71" i="11" s="1"/>
  <c r="G71" i="11"/>
  <c r="D71" i="11"/>
  <c r="E71" i="11" s="1"/>
  <c r="F71" i="11" s="1"/>
  <c r="C71" i="11"/>
  <c r="B71" i="11"/>
  <c r="I70" i="11"/>
  <c r="E70" i="11"/>
  <c r="I69" i="11"/>
  <c r="E69" i="11"/>
  <c r="I68" i="11"/>
  <c r="E68" i="11"/>
  <c r="I67" i="11"/>
  <c r="E67" i="11"/>
  <c r="I66" i="11"/>
  <c r="J66" i="11" s="1"/>
  <c r="H66" i="11"/>
  <c r="G66" i="11"/>
  <c r="G65" i="11" s="1"/>
  <c r="D66" i="11"/>
  <c r="E66" i="11" s="1"/>
  <c r="F66" i="11" s="1"/>
  <c r="C66" i="11"/>
  <c r="C65" i="11" s="1"/>
  <c r="B66" i="11"/>
  <c r="B65" i="11"/>
  <c r="I64" i="11"/>
  <c r="E64" i="11"/>
  <c r="I63" i="11"/>
  <c r="E63" i="11"/>
  <c r="I62" i="11"/>
  <c r="J62" i="11" s="1"/>
  <c r="H62" i="11"/>
  <c r="G62" i="11"/>
  <c r="E62" i="11"/>
  <c r="F62" i="11" s="1"/>
  <c r="D62" i="11"/>
  <c r="C62" i="11"/>
  <c r="B62" i="11"/>
  <c r="I61" i="11"/>
  <c r="E61" i="11"/>
  <c r="I60" i="11"/>
  <c r="E60" i="11"/>
  <c r="H59" i="11"/>
  <c r="I59" i="11" s="1"/>
  <c r="J59" i="11" s="1"/>
  <c r="G59" i="11"/>
  <c r="D59" i="11"/>
  <c r="E59" i="11" s="1"/>
  <c r="C59" i="11"/>
  <c r="B59" i="11"/>
  <c r="I58" i="11"/>
  <c r="E58" i="11"/>
  <c r="I57" i="11"/>
  <c r="E57" i="11"/>
  <c r="I56" i="11"/>
  <c r="E56" i="11"/>
  <c r="I55" i="11"/>
  <c r="E55" i="11"/>
  <c r="I54" i="11"/>
  <c r="J54" i="11" s="1"/>
  <c r="H54" i="11"/>
  <c r="G54" i="11"/>
  <c r="E54" i="11"/>
  <c r="F54" i="11" s="1"/>
  <c r="D54" i="11"/>
  <c r="C54" i="11"/>
  <c r="B54" i="11"/>
  <c r="I53" i="11"/>
  <c r="E53" i="11"/>
  <c r="I52" i="11"/>
  <c r="E52" i="11"/>
  <c r="H51" i="11"/>
  <c r="I51" i="11" s="1"/>
  <c r="J51" i="11" s="1"/>
  <c r="G51" i="11"/>
  <c r="D51" i="11"/>
  <c r="E51" i="11" s="1"/>
  <c r="F51" i="11" s="1"/>
  <c r="C51" i="11"/>
  <c r="B51" i="11"/>
  <c r="I50" i="11"/>
  <c r="E50" i="11"/>
  <c r="I49" i="11"/>
  <c r="E49" i="11"/>
  <c r="I48" i="11"/>
  <c r="J48" i="11" s="1"/>
  <c r="H48" i="11"/>
  <c r="G48" i="11"/>
  <c r="E48" i="11"/>
  <c r="F48" i="11" s="1"/>
  <c r="D48" i="11"/>
  <c r="C48" i="11"/>
  <c r="B48" i="11"/>
  <c r="I47" i="11"/>
  <c r="E47" i="11"/>
  <c r="I46" i="11"/>
  <c r="E46" i="11"/>
  <c r="H45" i="11"/>
  <c r="I45" i="11" s="1"/>
  <c r="J45" i="11" s="1"/>
  <c r="G45" i="11"/>
  <c r="D45" i="11"/>
  <c r="E45" i="11" s="1"/>
  <c r="F45" i="11" s="1"/>
  <c r="C45" i="11"/>
  <c r="B45" i="11"/>
  <c r="I44" i="11"/>
  <c r="E44" i="11"/>
  <c r="I43" i="11"/>
  <c r="E43" i="11"/>
  <c r="I42" i="11"/>
  <c r="E42" i="11"/>
  <c r="I41" i="11"/>
  <c r="E41" i="11"/>
  <c r="I40" i="11"/>
  <c r="J40" i="11" s="1"/>
  <c r="H40" i="11"/>
  <c r="G40" i="11"/>
  <c r="E40" i="11"/>
  <c r="F40" i="11" s="1"/>
  <c r="D40" i="11"/>
  <c r="C40" i="11"/>
  <c r="I39" i="11"/>
  <c r="E39" i="11"/>
  <c r="I38" i="11"/>
  <c r="E38" i="11"/>
  <c r="I37" i="11"/>
  <c r="E37" i="11"/>
  <c r="I36" i="11"/>
  <c r="E36" i="11"/>
  <c r="I35" i="11"/>
  <c r="E35" i="11"/>
  <c r="I34" i="11"/>
  <c r="E34" i="11"/>
  <c r="H33" i="11"/>
  <c r="I33" i="11" s="1"/>
  <c r="J33" i="11" s="1"/>
  <c r="G33" i="11"/>
  <c r="D33" i="11"/>
  <c r="E33" i="11" s="1"/>
  <c r="F33" i="11" s="1"/>
  <c r="C33" i="11"/>
  <c r="B33" i="11"/>
  <c r="I32" i="11"/>
  <c r="E32" i="11"/>
  <c r="I31" i="11"/>
  <c r="E31" i="11"/>
  <c r="H30" i="11"/>
  <c r="I30" i="11" s="1"/>
  <c r="J30" i="11" s="1"/>
  <c r="G30" i="11"/>
  <c r="D30" i="11"/>
  <c r="E30" i="11" s="1"/>
  <c r="F30" i="11" s="1"/>
  <c r="C30" i="11"/>
  <c r="B30" i="11"/>
  <c r="G29" i="11"/>
  <c r="D29" i="11"/>
  <c r="C29" i="11"/>
  <c r="B29" i="11"/>
  <c r="I28" i="11"/>
  <c r="E28" i="11"/>
  <c r="I27" i="11"/>
  <c r="E27" i="11"/>
  <c r="H26" i="11"/>
  <c r="I26" i="11" s="1"/>
  <c r="J26" i="11" s="1"/>
  <c r="G26" i="11"/>
  <c r="D26" i="11"/>
  <c r="E26" i="11" s="1"/>
  <c r="F26" i="11" s="1"/>
  <c r="C26" i="11"/>
  <c r="B26" i="11"/>
  <c r="I25" i="11"/>
  <c r="E25" i="11"/>
  <c r="I24" i="11"/>
  <c r="E24" i="11"/>
  <c r="H23" i="11"/>
  <c r="G23" i="11"/>
  <c r="E23" i="11"/>
  <c r="F23" i="11" s="1"/>
  <c r="D23" i="11"/>
  <c r="C23" i="11"/>
  <c r="B23" i="11"/>
  <c r="I22" i="11"/>
  <c r="E22" i="11"/>
  <c r="I21" i="11"/>
  <c r="E21" i="11"/>
  <c r="I20" i="11"/>
  <c r="E20" i="11"/>
  <c r="I19" i="11"/>
  <c r="E19" i="11"/>
  <c r="I18" i="11"/>
  <c r="E18" i="11"/>
  <c r="I17" i="11"/>
  <c r="E17" i="11"/>
  <c r="H16" i="11"/>
  <c r="I16" i="11" s="1"/>
  <c r="G16" i="11"/>
  <c r="D16" i="11"/>
  <c r="E16" i="11" s="1"/>
  <c r="C16" i="11"/>
  <c r="B16" i="11"/>
  <c r="G15" i="11"/>
  <c r="G77" i="11" s="1"/>
  <c r="D15" i="11"/>
  <c r="C15" i="11"/>
  <c r="C77" i="11" s="1"/>
  <c r="B15" i="11"/>
  <c r="B77" i="11" s="1"/>
  <c r="I76" i="10"/>
  <c r="E76" i="10"/>
  <c r="I75" i="10"/>
  <c r="E75" i="10"/>
  <c r="H74" i="10"/>
  <c r="I74" i="10" s="1"/>
  <c r="J74" i="10" s="1"/>
  <c r="G74" i="10"/>
  <c r="D74" i="10"/>
  <c r="E74" i="10" s="1"/>
  <c r="F74" i="10" s="1"/>
  <c r="C74" i="10"/>
  <c r="B74" i="10"/>
  <c r="I73" i="10"/>
  <c r="E73" i="10"/>
  <c r="I72" i="10"/>
  <c r="E72" i="10"/>
  <c r="H71" i="10"/>
  <c r="I71" i="10" s="1"/>
  <c r="J71" i="10" s="1"/>
  <c r="G71" i="10"/>
  <c r="D71" i="10"/>
  <c r="E71" i="10" s="1"/>
  <c r="F71" i="10" s="1"/>
  <c r="C71" i="10"/>
  <c r="B71" i="10"/>
  <c r="I70" i="10"/>
  <c r="E70" i="10"/>
  <c r="I69" i="10"/>
  <c r="E69" i="10"/>
  <c r="I68" i="10"/>
  <c r="E68" i="10"/>
  <c r="I67" i="10"/>
  <c r="E67" i="10"/>
  <c r="H66" i="10"/>
  <c r="I66" i="10" s="1"/>
  <c r="J66" i="10" s="1"/>
  <c r="G66" i="10"/>
  <c r="D66" i="10"/>
  <c r="E66" i="10" s="1"/>
  <c r="F66" i="10" s="1"/>
  <c r="C66" i="10"/>
  <c r="B66" i="10"/>
  <c r="G65" i="10"/>
  <c r="D65" i="10"/>
  <c r="E65" i="10" s="1"/>
  <c r="F65" i="10" s="1"/>
  <c r="C65" i="10"/>
  <c r="B65" i="10"/>
  <c r="I64" i="10"/>
  <c r="E64" i="10"/>
  <c r="I63" i="10"/>
  <c r="E63" i="10"/>
  <c r="H62" i="10"/>
  <c r="G62" i="10"/>
  <c r="E62" i="10"/>
  <c r="F62" i="10" s="1"/>
  <c r="D62" i="10"/>
  <c r="C62" i="10"/>
  <c r="B62" i="10"/>
  <c r="I62" i="10" s="1"/>
  <c r="J62" i="10" s="1"/>
  <c r="I61" i="10"/>
  <c r="E61" i="10"/>
  <c r="I60" i="10"/>
  <c r="E60" i="10"/>
  <c r="H59" i="10"/>
  <c r="I59" i="10" s="1"/>
  <c r="J59" i="10" s="1"/>
  <c r="G59" i="10"/>
  <c r="D59" i="10"/>
  <c r="E59" i="10" s="1"/>
  <c r="F59" i="10" s="1"/>
  <c r="C59" i="10"/>
  <c r="B59" i="10"/>
  <c r="I58" i="10"/>
  <c r="E58" i="10"/>
  <c r="I57" i="10"/>
  <c r="E57" i="10"/>
  <c r="I56" i="10"/>
  <c r="E56" i="10"/>
  <c r="I55" i="10"/>
  <c r="E55" i="10"/>
  <c r="H54" i="10"/>
  <c r="G54" i="10"/>
  <c r="E54" i="10"/>
  <c r="F54" i="10" s="1"/>
  <c r="D54" i="10"/>
  <c r="C54" i="10"/>
  <c r="B54" i="10"/>
  <c r="I53" i="10"/>
  <c r="E53" i="10"/>
  <c r="I52" i="10"/>
  <c r="E52" i="10"/>
  <c r="H51" i="10"/>
  <c r="I51" i="10" s="1"/>
  <c r="J51" i="10" s="1"/>
  <c r="G51" i="10"/>
  <c r="D51" i="10"/>
  <c r="E51" i="10" s="1"/>
  <c r="F51" i="10" s="1"/>
  <c r="C51" i="10"/>
  <c r="B51" i="10"/>
  <c r="I50" i="10"/>
  <c r="E50" i="10"/>
  <c r="I49" i="10"/>
  <c r="E49" i="10"/>
  <c r="H48" i="10"/>
  <c r="G48" i="10"/>
  <c r="E48" i="10"/>
  <c r="F48" i="10" s="1"/>
  <c r="D48" i="10"/>
  <c r="C48" i="10"/>
  <c r="B48" i="10"/>
  <c r="I48" i="10" s="1"/>
  <c r="J48" i="10" s="1"/>
  <c r="I47" i="10"/>
  <c r="E47" i="10"/>
  <c r="I46" i="10"/>
  <c r="E46" i="10"/>
  <c r="H45" i="10"/>
  <c r="I45" i="10" s="1"/>
  <c r="J45" i="10" s="1"/>
  <c r="G45" i="10"/>
  <c r="D45" i="10"/>
  <c r="E45" i="10" s="1"/>
  <c r="F45" i="10" s="1"/>
  <c r="C45" i="10"/>
  <c r="B45" i="10"/>
  <c r="I44" i="10"/>
  <c r="E44" i="10"/>
  <c r="I43" i="10"/>
  <c r="E43" i="10"/>
  <c r="I42" i="10"/>
  <c r="E42" i="10"/>
  <c r="I41" i="10"/>
  <c r="E41" i="10"/>
  <c r="I40" i="10"/>
  <c r="J40" i="10" s="1"/>
  <c r="H40" i="10"/>
  <c r="G40" i="10"/>
  <c r="E40" i="10"/>
  <c r="F40" i="10" s="1"/>
  <c r="D40" i="10"/>
  <c r="C40" i="10"/>
  <c r="I39" i="10"/>
  <c r="E39" i="10"/>
  <c r="I38" i="10"/>
  <c r="E38" i="10"/>
  <c r="I37" i="10"/>
  <c r="E37" i="10"/>
  <c r="I36" i="10"/>
  <c r="E36" i="10"/>
  <c r="I35" i="10"/>
  <c r="E35" i="10"/>
  <c r="I34" i="10"/>
  <c r="E34" i="10"/>
  <c r="H33" i="10"/>
  <c r="G33" i="10"/>
  <c r="D33" i="10"/>
  <c r="C33" i="10"/>
  <c r="B33" i="10"/>
  <c r="I32" i="10"/>
  <c r="E32" i="10"/>
  <c r="I31" i="10"/>
  <c r="E31" i="10"/>
  <c r="H30" i="10"/>
  <c r="I30" i="10" s="1"/>
  <c r="J30" i="10" s="1"/>
  <c r="G30" i="10"/>
  <c r="D30" i="10"/>
  <c r="E30" i="10" s="1"/>
  <c r="F30" i="10" s="1"/>
  <c r="C30" i="10"/>
  <c r="B30" i="10"/>
  <c r="H29" i="10"/>
  <c r="I29" i="10" s="1"/>
  <c r="J29" i="10" s="1"/>
  <c r="G29" i="10"/>
  <c r="D29" i="10"/>
  <c r="E29" i="10" s="1"/>
  <c r="F29" i="10" s="1"/>
  <c r="C29" i="10"/>
  <c r="B29" i="10"/>
  <c r="I28" i="10"/>
  <c r="E28" i="10"/>
  <c r="I27" i="10"/>
  <c r="E27" i="10"/>
  <c r="H26" i="10"/>
  <c r="G26" i="10"/>
  <c r="E26" i="10"/>
  <c r="F26" i="10" s="1"/>
  <c r="D26" i="10"/>
  <c r="C26" i="10"/>
  <c r="B26" i="10"/>
  <c r="I25" i="10"/>
  <c r="E25" i="10"/>
  <c r="I24" i="10"/>
  <c r="E24" i="10"/>
  <c r="H23" i="10"/>
  <c r="I23" i="10" s="1"/>
  <c r="J23" i="10" s="1"/>
  <c r="G23" i="10"/>
  <c r="D23" i="10"/>
  <c r="E23" i="10" s="1"/>
  <c r="F23" i="10" s="1"/>
  <c r="C23" i="10"/>
  <c r="B23" i="10"/>
  <c r="I22" i="10"/>
  <c r="E22" i="10"/>
  <c r="I21" i="10"/>
  <c r="E21" i="10"/>
  <c r="I20" i="10"/>
  <c r="E20" i="10"/>
  <c r="I19" i="10"/>
  <c r="E19" i="10"/>
  <c r="I18" i="10"/>
  <c r="E18" i="10"/>
  <c r="I17" i="10"/>
  <c r="E17" i="10"/>
  <c r="H16" i="10"/>
  <c r="I16" i="10" s="1"/>
  <c r="G16" i="10"/>
  <c r="E16" i="10"/>
  <c r="D16" i="10"/>
  <c r="C16" i="10"/>
  <c r="B16" i="10"/>
  <c r="G15" i="10"/>
  <c r="G77" i="10" s="1"/>
  <c r="D15" i="10"/>
  <c r="D77" i="10" s="1"/>
  <c r="C15" i="10"/>
  <c r="C77" i="10" s="1"/>
  <c r="B15" i="10"/>
  <c r="B77" i="10" s="1"/>
  <c r="I76" i="9"/>
  <c r="E76" i="9"/>
  <c r="I75" i="9"/>
  <c r="E75" i="9"/>
  <c r="H74" i="9"/>
  <c r="I74" i="9" s="1"/>
  <c r="J74" i="9" s="1"/>
  <c r="G74" i="9"/>
  <c r="D74" i="9"/>
  <c r="E74" i="9" s="1"/>
  <c r="F74" i="9" s="1"/>
  <c r="C74" i="9"/>
  <c r="B74" i="9"/>
  <c r="I73" i="9"/>
  <c r="E73" i="9"/>
  <c r="I72" i="9"/>
  <c r="E72" i="9"/>
  <c r="H71" i="9"/>
  <c r="I71" i="9" s="1"/>
  <c r="J71" i="9" s="1"/>
  <c r="G71" i="9"/>
  <c r="D71" i="9"/>
  <c r="E71" i="9" s="1"/>
  <c r="F71" i="9" s="1"/>
  <c r="C71" i="9"/>
  <c r="B71" i="9"/>
  <c r="I70" i="9"/>
  <c r="E70" i="9"/>
  <c r="I69" i="9"/>
  <c r="E69" i="9"/>
  <c r="I68" i="9"/>
  <c r="E68" i="9"/>
  <c r="I67" i="9"/>
  <c r="E67" i="9"/>
  <c r="H66" i="9"/>
  <c r="I66" i="9" s="1"/>
  <c r="J66" i="9" s="1"/>
  <c r="G66" i="9"/>
  <c r="D66" i="9"/>
  <c r="E66" i="9" s="1"/>
  <c r="F66" i="9" s="1"/>
  <c r="C66" i="9"/>
  <c r="B66" i="9"/>
  <c r="G65" i="9"/>
  <c r="D65" i="9"/>
  <c r="E65" i="9" s="1"/>
  <c r="F65" i="9" s="1"/>
  <c r="C65" i="9"/>
  <c r="B65" i="9"/>
  <c r="I64" i="9"/>
  <c r="E64" i="9"/>
  <c r="I63" i="9"/>
  <c r="E63" i="9"/>
  <c r="H62" i="9"/>
  <c r="I62" i="9" s="1"/>
  <c r="J62" i="9" s="1"/>
  <c r="G62" i="9"/>
  <c r="D62" i="9"/>
  <c r="C62" i="9"/>
  <c r="B62" i="9"/>
  <c r="E62" i="9" s="1"/>
  <c r="F62" i="9" s="1"/>
  <c r="I61" i="9"/>
  <c r="E61" i="9"/>
  <c r="I60" i="9"/>
  <c r="E60" i="9"/>
  <c r="H59" i="9"/>
  <c r="I59" i="9" s="1"/>
  <c r="J59" i="9" s="1"/>
  <c r="G59" i="9"/>
  <c r="D59" i="9"/>
  <c r="E59" i="9" s="1"/>
  <c r="F59" i="9" s="1"/>
  <c r="C59" i="9"/>
  <c r="B59" i="9"/>
  <c r="I58" i="9"/>
  <c r="E58" i="9"/>
  <c r="I57" i="9"/>
  <c r="E57" i="9"/>
  <c r="I56" i="9"/>
  <c r="E56" i="9"/>
  <c r="I55" i="9"/>
  <c r="E55" i="9"/>
  <c r="H54" i="9"/>
  <c r="I54" i="9" s="1"/>
  <c r="J54" i="9" s="1"/>
  <c r="G54" i="9"/>
  <c r="D54" i="9"/>
  <c r="E54" i="9" s="1"/>
  <c r="F54" i="9" s="1"/>
  <c r="C54" i="9"/>
  <c r="B54" i="9"/>
  <c r="I53" i="9"/>
  <c r="E53" i="9"/>
  <c r="I52" i="9"/>
  <c r="E52" i="9"/>
  <c r="H51" i="9"/>
  <c r="I51" i="9" s="1"/>
  <c r="J51" i="9" s="1"/>
  <c r="G51" i="9"/>
  <c r="D51" i="9"/>
  <c r="E51" i="9" s="1"/>
  <c r="F51" i="9" s="1"/>
  <c r="C51" i="9"/>
  <c r="B51" i="9"/>
  <c r="I50" i="9"/>
  <c r="E50" i="9"/>
  <c r="I49" i="9"/>
  <c r="E49" i="9"/>
  <c r="H48" i="9"/>
  <c r="I48" i="9" s="1"/>
  <c r="J48" i="9" s="1"/>
  <c r="G48" i="9"/>
  <c r="D48" i="9"/>
  <c r="E48" i="9" s="1"/>
  <c r="F48" i="9" s="1"/>
  <c r="C48" i="9"/>
  <c r="B48" i="9"/>
  <c r="I47" i="9"/>
  <c r="E47" i="9"/>
  <c r="I46" i="9"/>
  <c r="E46" i="9"/>
  <c r="H45" i="9"/>
  <c r="I45" i="9" s="1"/>
  <c r="J45" i="9" s="1"/>
  <c r="G45" i="9"/>
  <c r="D45" i="9"/>
  <c r="E45" i="9" s="1"/>
  <c r="F45" i="9" s="1"/>
  <c r="C45" i="9"/>
  <c r="B45" i="9"/>
  <c r="I44" i="9"/>
  <c r="E44" i="9"/>
  <c r="I43" i="9"/>
  <c r="E43" i="9"/>
  <c r="I42" i="9"/>
  <c r="E42" i="9"/>
  <c r="I41" i="9"/>
  <c r="E41" i="9"/>
  <c r="H40" i="9"/>
  <c r="I40" i="9" s="1"/>
  <c r="J40" i="9" s="1"/>
  <c r="G40" i="9"/>
  <c r="D40" i="9"/>
  <c r="E40" i="9" s="1"/>
  <c r="F40" i="9" s="1"/>
  <c r="C40" i="9"/>
  <c r="I39" i="9"/>
  <c r="E39" i="9"/>
  <c r="I38" i="9"/>
  <c r="E38" i="9"/>
  <c r="I37" i="9"/>
  <c r="E37" i="9"/>
  <c r="I36" i="9"/>
  <c r="E36" i="9"/>
  <c r="I35" i="9"/>
  <c r="E35" i="9"/>
  <c r="I34" i="9"/>
  <c r="E34" i="9"/>
  <c r="H33" i="9"/>
  <c r="I33" i="9" s="1"/>
  <c r="J33" i="9" s="1"/>
  <c r="G33" i="9"/>
  <c r="D33" i="9"/>
  <c r="E33" i="9" s="1"/>
  <c r="F33" i="9" s="1"/>
  <c r="C33" i="9"/>
  <c r="B33" i="9"/>
  <c r="I32" i="9"/>
  <c r="E32" i="9"/>
  <c r="I31" i="9"/>
  <c r="E31" i="9"/>
  <c r="H30" i="9"/>
  <c r="I30" i="9" s="1"/>
  <c r="J30" i="9" s="1"/>
  <c r="G30" i="9"/>
  <c r="D30" i="9"/>
  <c r="C30" i="9"/>
  <c r="B30" i="9"/>
  <c r="E30" i="9" s="1"/>
  <c r="F30" i="9" s="1"/>
  <c r="G29" i="9"/>
  <c r="D29" i="9"/>
  <c r="E29" i="9" s="1"/>
  <c r="F29" i="9" s="1"/>
  <c r="C29" i="9"/>
  <c r="B29" i="9"/>
  <c r="I28" i="9"/>
  <c r="E28" i="9"/>
  <c r="I27" i="9"/>
  <c r="E27" i="9"/>
  <c r="H26" i="9"/>
  <c r="G26" i="9"/>
  <c r="D26" i="9"/>
  <c r="E26" i="9" s="1"/>
  <c r="F26" i="9" s="1"/>
  <c r="C26" i="9"/>
  <c r="B26" i="9"/>
  <c r="I26" i="9" s="1"/>
  <c r="J26" i="9" s="1"/>
  <c r="I25" i="9"/>
  <c r="E25" i="9"/>
  <c r="I24" i="9"/>
  <c r="E24" i="9"/>
  <c r="H23" i="9"/>
  <c r="I23" i="9" s="1"/>
  <c r="J23" i="9" s="1"/>
  <c r="G23" i="9"/>
  <c r="D23" i="9"/>
  <c r="E23" i="9" s="1"/>
  <c r="F23" i="9" s="1"/>
  <c r="C23" i="9"/>
  <c r="B23" i="9"/>
  <c r="I22" i="9"/>
  <c r="E22" i="9"/>
  <c r="I21" i="9"/>
  <c r="E21" i="9"/>
  <c r="I20" i="9"/>
  <c r="E20" i="9"/>
  <c r="I19" i="9"/>
  <c r="E19" i="9"/>
  <c r="I18" i="9"/>
  <c r="E18" i="9"/>
  <c r="I17" i="9"/>
  <c r="E17" i="9"/>
  <c r="H16" i="9"/>
  <c r="H15" i="9" s="1"/>
  <c r="I15" i="9" s="1"/>
  <c r="J15" i="9" s="1"/>
  <c r="G16" i="9"/>
  <c r="D16" i="9"/>
  <c r="C16" i="9"/>
  <c r="B16" i="9"/>
  <c r="G15" i="9"/>
  <c r="G77" i="9" s="1"/>
  <c r="D15" i="9"/>
  <c r="D77" i="9" s="1"/>
  <c r="C15" i="9"/>
  <c r="C77" i="9" s="1"/>
  <c r="B15" i="9"/>
  <c r="B77" i="9" s="1"/>
  <c r="D77" i="14" l="1"/>
  <c r="E77" i="14" s="1"/>
  <c r="D65" i="14"/>
  <c r="E65" i="14" s="1"/>
  <c r="F65" i="14" s="1"/>
  <c r="D78" i="14"/>
  <c r="E78" i="14" s="1"/>
  <c r="F79" i="14"/>
  <c r="H77" i="14"/>
  <c r="D79" i="14"/>
  <c r="H79" i="14"/>
  <c r="E15" i="14"/>
  <c r="F15" i="14" s="1"/>
  <c r="F16" i="14"/>
  <c r="J16" i="14"/>
  <c r="I51" i="13"/>
  <c r="J51" i="13" s="1"/>
  <c r="D65" i="13"/>
  <c r="E65" i="13" s="1"/>
  <c r="F65" i="13" s="1"/>
  <c r="I16" i="13"/>
  <c r="J79" i="13" s="1"/>
  <c r="C78" i="13"/>
  <c r="G78" i="13"/>
  <c r="J16" i="13"/>
  <c r="E30" i="13"/>
  <c r="F30" i="13" s="1"/>
  <c r="H77" i="13"/>
  <c r="E15" i="13"/>
  <c r="F15" i="13" s="1"/>
  <c r="F16" i="13"/>
  <c r="C78" i="12"/>
  <c r="H79" i="12"/>
  <c r="E15" i="12"/>
  <c r="F15" i="12" s="1"/>
  <c r="F16" i="12"/>
  <c r="J16" i="12"/>
  <c r="D65" i="12"/>
  <c r="E65" i="12" s="1"/>
  <c r="F65" i="12" s="1"/>
  <c r="H65" i="12"/>
  <c r="I65" i="12" s="1"/>
  <c r="J65" i="12" s="1"/>
  <c r="H65" i="11"/>
  <c r="I65" i="11" s="1"/>
  <c r="J65" i="11" s="1"/>
  <c r="I23" i="11"/>
  <c r="J23" i="11" s="1"/>
  <c r="H15" i="11"/>
  <c r="E29" i="11"/>
  <c r="F29" i="11" s="1"/>
  <c r="D77" i="11"/>
  <c r="D78" i="11" s="1"/>
  <c r="E78" i="11" s="1"/>
  <c r="D65" i="11"/>
  <c r="E65" i="11" s="1"/>
  <c r="F65" i="11" s="1"/>
  <c r="C78" i="11"/>
  <c r="G78" i="11"/>
  <c r="F79" i="11"/>
  <c r="F16" i="11"/>
  <c r="J16" i="11"/>
  <c r="H79" i="11"/>
  <c r="H29" i="11"/>
  <c r="I29" i="11" s="1"/>
  <c r="J29" i="11" s="1"/>
  <c r="E15" i="11"/>
  <c r="F15" i="11" s="1"/>
  <c r="I15" i="11"/>
  <c r="J15" i="11" s="1"/>
  <c r="H65" i="10"/>
  <c r="I65" i="10" s="1"/>
  <c r="J65" i="10" s="1"/>
  <c r="I54" i="10"/>
  <c r="J54" i="10" s="1"/>
  <c r="I33" i="10"/>
  <c r="J33" i="10" s="1"/>
  <c r="I26" i="10"/>
  <c r="J26" i="10" s="1"/>
  <c r="H15" i="10"/>
  <c r="I15" i="10" s="1"/>
  <c r="J15" i="10" s="1"/>
  <c r="C78" i="10"/>
  <c r="G78" i="10"/>
  <c r="J79" i="10"/>
  <c r="D78" i="10"/>
  <c r="E78" i="10" s="1"/>
  <c r="E77" i="10"/>
  <c r="H77" i="10"/>
  <c r="H79" i="10"/>
  <c r="E15" i="10"/>
  <c r="F15" i="10" s="1"/>
  <c r="F16" i="10"/>
  <c r="J16" i="10"/>
  <c r="E33" i="10"/>
  <c r="F33" i="10" s="1"/>
  <c r="H65" i="9"/>
  <c r="I65" i="9" s="1"/>
  <c r="J65" i="9" s="1"/>
  <c r="H29" i="9"/>
  <c r="I29" i="9" s="1"/>
  <c r="J29" i="9" s="1"/>
  <c r="I16" i="9"/>
  <c r="J79" i="9" s="1"/>
  <c r="D78" i="9"/>
  <c r="E78" i="9" s="1"/>
  <c r="E77" i="9"/>
  <c r="C78" i="9"/>
  <c r="G78" i="9"/>
  <c r="J16" i="9"/>
  <c r="E16" i="9"/>
  <c r="E15" i="9"/>
  <c r="F15" i="9" s="1"/>
  <c r="I76" i="8"/>
  <c r="E76" i="8"/>
  <c r="I75" i="8"/>
  <c r="E75" i="8"/>
  <c r="H74" i="8"/>
  <c r="I74" i="8" s="1"/>
  <c r="J74" i="8" s="1"/>
  <c r="G74" i="8"/>
  <c r="D74" i="8"/>
  <c r="E74" i="8" s="1"/>
  <c r="F74" i="8" s="1"/>
  <c r="C74" i="8"/>
  <c r="B74" i="8"/>
  <c r="I73" i="8"/>
  <c r="E73" i="8"/>
  <c r="I72" i="8"/>
  <c r="E72" i="8"/>
  <c r="H71" i="8"/>
  <c r="I71" i="8" s="1"/>
  <c r="J71" i="8" s="1"/>
  <c r="G71" i="8"/>
  <c r="D71" i="8"/>
  <c r="E71" i="8" s="1"/>
  <c r="F71" i="8" s="1"/>
  <c r="C71" i="8"/>
  <c r="B71" i="8"/>
  <c r="I70" i="8"/>
  <c r="E70" i="8"/>
  <c r="I69" i="8"/>
  <c r="E69" i="8"/>
  <c r="I68" i="8"/>
  <c r="E68" i="8"/>
  <c r="I67" i="8"/>
  <c r="E67" i="8"/>
  <c r="H66" i="8"/>
  <c r="I66" i="8" s="1"/>
  <c r="J66" i="8" s="1"/>
  <c r="G66" i="8"/>
  <c r="D66" i="8"/>
  <c r="E66" i="8" s="1"/>
  <c r="F66" i="8" s="1"/>
  <c r="C66" i="8"/>
  <c r="B66" i="8"/>
  <c r="G65" i="8"/>
  <c r="D65" i="8"/>
  <c r="E65" i="8" s="1"/>
  <c r="F65" i="8" s="1"/>
  <c r="C65" i="8"/>
  <c r="B65" i="8"/>
  <c r="I64" i="8"/>
  <c r="E64" i="8"/>
  <c r="I63" i="8"/>
  <c r="E63" i="8"/>
  <c r="H62" i="8"/>
  <c r="I62" i="8" s="1"/>
  <c r="J62" i="8" s="1"/>
  <c r="G62" i="8"/>
  <c r="D62" i="8"/>
  <c r="C62" i="8"/>
  <c r="B62" i="8"/>
  <c r="E62" i="8" s="1"/>
  <c r="F62" i="8" s="1"/>
  <c r="I61" i="8"/>
  <c r="E61" i="8"/>
  <c r="I60" i="8"/>
  <c r="E60" i="8"/>
  <c r="H59" i="8"/>
  <c r="I59" i="8" s="1"/>
  <c r="J59" i="8" s="1"/>
  <c r="G59" i="8"/>
  <c r="D59" i="8"/>
  <c r="E59" i="8" s="1"/>
  <c r="F59" i="8" s="1"/>
  <c r="C59" i="8"/>
  <c r="B59" i="8"/>
  <c r="I58" i="8"/>
  <c r="E58" i="8"/>
  <c r="I57" i="8"/>
  <c r="E57" i="8"/>
  <c r="I56" i="8"/>
  <c r="E56" i="8"/>
  <c r="I55" i="8"/>
  <c r="E55" i="8"/>
  <c r="H54" i="8"/>
  <c r="I54" i="8" s="1"/>
  <c r="J54" i="8" s="1"/>
  <c r="G54" i="8"/>
  <c r="D54" i="8"/>
  <c r="E54" i="8" s="1"/>
  <c r="F54" i="8" s="1"/>
  <c r="C54" i="8"/>
  <c r="B54" i="8"/>
  <c r="I53" i="8"/>
  <c r="E53" i="8"/>
  <c r="I52" i="8"/>
  <c r="E52" i="8"/>
  <c r="H51" i="8"/>
  <c r="G51" i="8"/>
  <c r="D51" i="8"/>
  <c r="C51" i="8"/>
  <c r="B51" i="8"/>
  <c r="I51" i="8" s="1"/>
  <c r="J51" i="8" s="1"/>
  <c r="I50" i="8"/>
  <c r="E50" i="8"/>
  <c r="I49" i="8"/>
  <c r="E49" i="8"/>
  <c r="H48" i="8"/>
  <c r="I48" i="8" s="1"/>
  <c r="J48" i="8" s="1"/>
  <c r="G48" i="8"/>
  <c r="D48" i="8"/>
  <c r="E48" i="8" s="1"/>
  <c r="F48" i="8" s="1"/>
  <c r="C48" i="8"/>
  <c r="B48" i="8"/>
  <c r="I47" i="8"/>
  <c r="E47" i="8"/>
  <c r="I46" i="8"/>
  <c r="E46" i="8"/>
  <c r="H45" i="8"/>
  <c r="G45" i="8"/>
  <c r="E45" i="8"/>
  <c r="F45" i="8" s="1"/>
  <c r="D45" i="8"/>
  <c r="C45" i="8"/>
  <c r="B45" i="8"/>
  <c r="I45" i="8" s="1"/>
  <c r="J45" i="8" s="1"/>
  <c r="I44" i="8"/>
  <c r="E44" i="8"/>
  <c r="I43" i="8"/>
  <c r="E43" i="8"/>
  <c r="I42" i="8"/>
  <c r="E42" i="8"/>
  <c r="I41" i="8"/>
  <c r="E41" i="8"/>
  <c r="H40" i="8"/>
  <c r="I40" i="8" s="1"/>
  <c r="J40" i="8" s="1"/>
  <c r="G40" i="8"/>
  <c r="D40" i="8"/>
  <c r="E40" i="8" s="1"/>
  <c r="F40" i="8" s="1"/>
  <c r="C40" i="8"/>
  <c r="I39" i="8"/>
  <c r="E39" i="8"/>
  <c r="I38" i="8"/>
  <c r="E38" i="8"/>
  <c r="I37" i="8"/>
  <c r="E37" i="8"/>
  <c r="I36" i="8"/>
  <c r="E36" i="8"/>
  <c r="I35" i="8"/>
  <c r="E35" i="8"/>
  <c r="I34" i="8"/>
  <c r="E34" i="8"/>
  <c r="H33" i="8"/>
  <c r="I33" i="8" s="1"/>
  <c r="J33" i="8" s="1"/>
  <c r="G33" i="8"/>
  <c r="D33" i="8"/>
  <c r="E33" i="8" s="1"/>
  <c r="F33" i="8" s="1"/>
  <c r="C33" i="8"/>
  <c r="B33" i="8"/>
  <c r="I32" i="8"/>
  <c r="E32" i="8"/>
  <c r="I31" i="8"/>
  <c r="E31" i="8"/>
  <c r="H30" i="8"/>
  <c r="I30" i="8" s="1"/>
  <c r="J30" i="8" s="1"/>
  <c r="G30" i="8"/>
  <c r="D30" i="8"/>
  <c r="E30" i="8" s="1"/>
  <c r="F30" i="8" s="1"/>
  <c r="C30" i="8"/>
  <c r="B30" i="8"/>
  <c r="G29" i="8"/>
  <c r="C29" i="8"/>
  <c r="B29" i="8"/>
  <c r="I28" i="8"/>
  <c r="E28" i="8"/>
  <c r="I27" i="8"/>
  <c r="E27" i="8"/>
  <c r="H26" i="8"/>
  <c r="I26" i="8" s="1"/>
  <c r="J26" i="8" s="1"/>
  <c r="G26" i="8"/>
  <c r="D26" i="8"/>
  <c r="E26" i="8" s="1"/>
  <c r="F26" i="8" s="1"/>
  <c r="C26" i="8"/>
  <c r="B26" i="8"/>
  <c r="I25" i="8"/>
  <c r="E25" i="8"/>
  <c r="I24" i="8"/>
  <c r="E24" i="8"/>
  <c r="H23" i="8"/>
  <c r="I23" i="8" s="1"/>
  <c r="J23" i="8" s="1"/>
  <c r="G23" i="8"/>
  <c r="D23" i="8"/>
  <c r="E23" i="8" s="1"/>
  <c r="F23" i="8" s="1"/>
  <c r="C23" i="8"/>
  <c r="B23" i="8"/>
  <c r="I22" i="8"/>
  <c r="E22" i="8"/>
  <c r="I21" i="8"/>
  <c r="E21" i="8"/>
  <c r="I20" i="8"/>
  <c r="E20" i="8"/>
  <c r="I19" i="8"/>
  <c r="E19" i="8"/>
  <c r="I18" i="8"/>
  <c r="E18" i="8"/>
  <c r="I17" i="8"/>
  <c r="E17" i="8"/>
  <c r="H16" i="8"/>
  <c r="I16" i="8" s="1"/>
  <c r="G16" i="8"/>
  <c r="D16" i="8"/>
  <c r="E16" i="8" s="1"/>
  <c r="C16" i="8"/>
  <c r="B16" i="8"/>
  <c r="G15" i="8"/>
  <c r="G77" i="8" s="1"/>
  <c r="C15" i="8"/>
  <c r="C77" i="8" s="1"/>
  <c r="B15" i="8"/>
  <c r="B77" i="8" s="1"/>
  <c r="F66" i="7"/>
  <c r="I76" i="7"/>
  <c r="E76" i="7"/>
  <c r="I75" i="7"/>
  <c r="E75" i="7"/>
  <c r="H74" i="7"/>
  <c r="I74" i="7" s="1"/>
  <c r="J74" i="7" s="1"/>
  <c r="G74" i="7"/>
  <c r="D74" i="7"/>
  <c r="E74" i="7" s="1"/>
  <c r="F74" i="7" s="1"/>
  <c r="C74" i="7"/>
  <c r="B74" i="7"/>
  <c r="I73" i="7"/>
  <c r="E73" i="7"/>
  <c r="I72" i="7"/>
  <c r="E72" i="7"/>
  <c r="H71" i="7"/>
  <c r="I71" i="7" s="1"/>
  <c r="J71" i="7" s="1"/>
  <c r="G71" i="7"/>
  <c r="D71" i="7"/>
  <c r="E71" i="7" s="1"/>
  <c r="F71" i="7" s="1"/>
  <c r="C71" i="7"/>
  <c r="B71" i="7"/>
  <c r="I70" i="7"/>
  <c r="E70" i="7"/>
  <c r="I69" i="7"/>
  <c r="E69" i="7"/>
  <c r="I68" i="7"/>
  <c r="E68" i="7"/>
  <c r="I67" i="7"/>
  <c r="E67" i="7"/>
  <c r="H66" i="7"/>
  <c r="I66" i="7" s="1"/>
  <c r="J66" i="7" s="1"/>
  <c r="G66" i="7"/>
  <c r="D66" i="7"/>
  <c r="E66" i="7" s="1"/>
  <c r="C66" i="7"/>
  <c r="B66" i="7"/>
  <c r="G65" i="7"/>
  <c r="D65" i="7"/>
  <c r="E65" i="7" s="1"/>
  <c r="F65" i="7" s="1"/>
  <c r="C65" i="7"/>
  <c r="B65" i="7"/>
  <c r="I64" i="7"/>
  <c r="E64" i="7"/>
  <c r="I63" i="7"/>
  <c r="E63" i="7"/>
  <c r="H62" i="7"/>
  <c r="I62" i="7" s="1"/>
  <c r="J62" i="7" s="1"/>
  <c r="G62" i="7"/>
  <c r="D62" i="7"/>
  <c r="E62" i="7" s="1"/>
  <c r="F62" i="7" s="1"/>
  <c r="C62" i="7"/>
  <c r="B62" i="7"/>
  <c r="I61" i="7"/>
  <c r="E61" i="7"/>
  <c r="I60" i="7"/>
  <c r="E60" i="7"/>
  <c r="H59" i="7"/>
  <c r="I59" i="7" s="1"/>
  <c r="J59" i="7" s="1"/>
  <c r="G59" i="7"/>
  <c r="D59" i="7"/>
  <c r="E59" i="7" s="1"/>
  <c r="F59" i="7" s="1"/>
  <c r="C59" i="7"/>
  <c r="B59" i="7"/>
  <c r="I58" i="7"/>
  <c r="E58" i="7"/>
  <c r="I57" i="7"/>
  <c r="E57" i="7"/>
  <c r="I56" i="7"/>
  <c r="E56" i="7"/>
  <c r="I55" i="7"/>
  <c r="E55" i="7"/>
  <c r="H54" i="7"/>
  <c r="I54" i="7" s="1"/>
  <c r="J54" i="7" s="1"/>
  <c r="G54" i="7"/>
  <c r="D54" i="7"/>
  <c r="E54" i="7" s="1"/>
  <c r="F54" i="7" s="1"/>
  <c r="C54" i="7"/>
  <c r="B54" i="7"/>
  <c r="I53" i="7"/>
  <c r="E53" i="7"/>
  <c r="I52" i="7"/>
  <c r="E52" i="7"/>
  <c r="H51" i="7"/>
  <c r="I51" i="7" s="1"/>
  <c r="J51" i="7" s="1"/>
  <c r="G51" i="7"/>
  <c r="D51" i="7"/>
  <c r="E51" i="7" s="1"/>
  <c r="F51" i="7" s="1"/>
  <c r="C51" i="7"/>
  <c r="B51" i="7"/>
  <c r="I50" i="7"/>
  <c r="E50" i="7"/>
  <c r="I49" i="7"/>
  <c r="E49" i="7"/>
  <c r="H48" i="7"/>
  <c r="I48" i="7" s="1"/>
  <c r="J48" i="7" s="1"/>
  <c r="G48" i="7"/>
  <c r="D48" i="7"/>
  <c r="E48" i="7" s="1"/>
  <c r="F48" i="7" s="1"/>
  <c r="C48" i="7"/>
  <c r="B48" i="7"/>
  <c r="I47" i="7"/>
  <c r="E47" i="7"/>
  <c r="I46" i="7"/>
  <c r="E46" i="7"/>
  <c r="H45" i="7"/>
  <c r="G45" i="7"/>
  <c r="D45" i="7"/>
  <c r="C45" i="7"/>
  <c r="B45" i="7"/>
  <c r="I45" i="7" s="1"/>
  <c r="J45" i="7" s="1"/>
  <c r="I44" i="7"/>
  <c r="E44" i="7"/>
  <c r="I43" i="7"/>
  <c r="E43" i="7"/>
  <c r="I42" i="7"/>
  <c r="E42" i="7"/>
  <c r="I41" i="7"/>
  <c r="E41" i="7"/>
  <c r="H40" i="7"/>
  <c r="I40" i="7" s="1"/>
  <c r="J40" i="7" s="1"/>
  <c r="G40" i="7"/>
  <c r="D40" i="7"/>
  <c r="E40" i="7" s="1"/>
  <c r="F40" i="7" s="1"/>
  <c r="C40" i="7"/>
  <c r="I39" i="7"/>
  <c r="E39" i="7"/>
  <c r="I38" i="7"/>
  <c r="E38" i="7"/>
  <c r="I37" i="7"/>
  <c r="E37" i="7"/>
  <c r="I36" i="7"/>
  <c r="E36" i="7"/>
  <c r="I35" i="7"/>
  <c r="E35" i="7"/>
  <c r="I34" i="7"/>
  <c r="E34" i="7"/>
  <c r="H33" i="7"/>
  <c r="I33" i="7" s="1"/>
  <c r="J33" i="7" s="1"/>
  <c r="G33" i="7"/>
  <c r="D33" i="7"/>
  <c r="E33" i="7" s="1"/>
  <c r="F33" i="7" s="1"/>
  <c r="C33" i="7"/>
  <c r="B33" i="7"/>
  <c r="I32" i="7"/>
  <c r="E32" i="7"/>
  <c r="I31" i="7"/>
  <c r="E31" i="7"/>
  <c r="H30" i="7"/>
  <c r="G30" i="7"/>
  <c r="D30" i="7"/>
  <c r="E30" i="7" s="1"/>
  <c r="F30" i="7" s="1"/>
  <c r="C30" i="7"/>
  <c r="B30" i="7"/>
  <c r="I30" i="7" s="1"/>
  <c r="J30" i="7" s="1"/>
  <c r="G29" i="7"/>
  <c r="D29" i="7"/>
  <c r="E29" i="7" s="1"/>
  <c r="F29" i="7" s="1"/>
  <c r="C29" i="7"/>
  <c r="B29" i="7"/>
  <c r="I28" i="7"/>
  <c r="E28" i="7"/>
  <c r="I27" i="7"/>
  <c r="E27" i="7"/>
  <c r="I26" i="7"/>
  <c r="J26" i="7" s="1"/>
  <c r="H26" i="7"/>
  <c r="G26" i="7"/>
  <c r="E26" i="7"/>
  <c r="F26" i="7" s="1"/>
  <c r="D26" i="7"/>
  <c r="C26" i="7"/>
  <c r="B26" i="7"/>
  <c r="I25" i="7"/>
  <c r="E25" i="7"/>
  <c r="I24" i="7"/>
  <c r="E24" i="7"/>
  <c r="H23" i="7"/>
  <c r="I23" i="7" s="1"/>
  <c r="J23" i="7" s="1"/>
  <c r="G23" i="7"/>
  <c r="D23" i="7"/>
  <c r="E23" i="7" s="1"/>
  <c r="F23" i="7" s="1"/>
  <c r="C23" i="7"/>
  <c r="B23" i="7"/>
  <c r="I22" i="7"/>
  <c r="E22" i="7"/>
  <c r="I21" i="7"/>
  <c r="E21" i="7"/>
  <c r="I20" i="7"/>
  <c r="E20" i="7"/>
  <c r="I19" i="7"/>
  <c r="E19" i="7"/>
  <c r="I18" i="7"/>
  <c r="E18" i="7"/>
  <c r="I17" i="7"/>
  <c r="E17" i="7"/>
  <c r="H16" i="7"/>
  <c r="I16" i="7" s="1"/>
  <c r="G16" i="7"/>
  <c r="G15" i="7" s="1"/>
  <c r="G77" i="7" s="1"/>
  <c r="E16" i="7"/>
  <c r="D16" i="7"/>
  <c r="C16" i="7"/>
  <c r="C15" i="7" s="1"/>
  <c r="C77" i="7" s="1"/>
  <c r="B16" i="7"/>
  <c r="H15" i="7"/>
  <c r="I15" i="7" s="1"/>
  <c r="J15" i="7" s="1"/>
  <c r="D15" i="7"/>
  <c r="B15" i="7"/>
  <c r="B77" i="7" s="1"/>
  <c r="I76" i="6"/>
  <c r="E76" i="6"/>
  <c r="I75" i="6"/>
  <c r="E75" i="6"/>
  <c r="H74" i="6"/>
  <c r="I74" i="6" s="1"/>
  <c r="J74" i="6" s="1"/>
  <c r="G74" i="6"/>
  <c r="D74" i="6"/>
  <c r="E74" i="6" s="1"/>
  <c r="F74" i="6" s="1"/>
  <c r="C74" i="6"/>
  <c r="B74" i="6"/>
  <c r="I73" i="6"/>
  <c r="E73" i="6"/>
  <c r="I72" i="6"/>
  <c r="E72" i="6"/>
  <c r="H71" i="6"/>
  <c r="I71" i="6" s="1"/>
  <c r="J71" i="6" s="1"/>
  <c r="G71" i="6"/>
  <c r="E71" i="6"/>
  <c r="F71" i="6" s="1"/>
  <c r="D71" i="6"/>
  <c r="C71" i="6"/>
  <c r="B71" i="6"/>
  <c r="I70" i="6"/>
  <c r="E70" i="6"/>
  <c r="I69" i="6"/>
  <c r="E69" i="6"/>
  <c r="I68" i="6"/>
  <c r="E68" i="6"/>
  <c r="I67" i="6"/>
  <c r="E67" i="6"/>
  <c r="H66" i="6"/>
  <c r="I66" i="6" s="1"/>
  <c r="J66" i="6" s="1"/>
  <c r="G66" i="6"/>
  <c r="D66" i="6"/>
  <c r="E66" i="6" s="1"/>
  <c r="F66" i="6" s="1"/>
  <c r="C66" i="6"/>
  <c r="B66" i="6"/>
  <c r="B65" i="6" s="1"/>
  <c r="G65" i="6"/>
  <c r="C65" i="6"/>
  <c r="I64" i="6"/>
  <c r="E64" i="6"/>
  <c r="I63" i="6"/>
  <c r="E63" i="6"/>
  <c r="H62" i="6"/>
  <c r="I62" i="6" s="1"/>
  <c r="J62" i="6" s="1"/>
  <c r="G62" i="6"/>
  <c r="D62" i="6"/>
  <c r="E62" i="6" s="1"/>
  <c r="F62" i="6" s="1"/>
  <c r="C62" i="6"/>
  <c r="B62" i="6"/>
  <c r="I61" i="6"/>
  <c r="E61" i="6"/>
  <c r="I60" i="6"/>
  <c r="E60" i="6"/>
  <c r="H59" i="6"/>
  <c r="I59" i="6" s="1"/>
  <c r="J59" i="6" s="1"/>
  <c r="G59" i="6"/>
  <c r="D59" i="6"/>
  <c r="E59" i="6" s="1"/>
  <c r="F59" i="6" s="1"/>
  <c r="C59" i="6"/>
  <c r="B59" i="6"/>
  <c r="I58" i="6"/>
  <c r="E58" i="6"/>
  <c r="I57" i="6"/>
  <c r="E57" i="6"/>
  <c r="I56" i="6"/>
  <c r="E56" i="6"/>
  <c r="I55" i="6"/>
  <c r="E55" i="6"/>
  <c r="H54" i="6"/>
  <c r="I54" i="6" s="1"/>
  <c r="J54" i="6" s="1"/>
  <c r="G54" i="6"/>
  <c r="D54" i="6"/>
  <c r="E54" i="6" s="1"/>
  <c r="F54" i="6" s="1"/>
  <c r="C54" i="6"/>
  <c r="B54" i="6"/>
  <c r="I53" i="6"/>
  <c r="E53" i="6"/>
  <c r="I52" i="6"/>
  <c r="E52" i="6"/>
  <c r="H51" i="6"/>
  <c r="I51" i="6" s="1"/>
  <c r="J51" i="6" s="1"/>
  <c r="G51" i="6"/>
  <c r="E51" i="6"/>
  <c r="F51" i="6" s="1"/>
  <c r="D51" i="6"/>
  <c r="C51" i="6"/>
  <c r="B51" i="6"/>
  <c r="I50" i="6"/>
  <c r="E50" i="6"/>
  <c r="I49" i="6"/>
  <c r="E49" i="6"/>
  <c r="H48" i="6"/>
  <c r="I48" i="6" s="1"/>
  <c r="J48" i="6" s="1"/>
  <c r="G48" i="6"/>
  <c r="D48" i="6"/>
  <c r="E48" i="6" s="1"/>
  <c r="F48" i="6" s="1"/>
  <c r="C48" i="6"/>
  <c r="B48" i="6"/>
  <c r="I47" i="6"/>
  <c r="E47" i="6"/>
  <c r="I46" i="6"/>
  <c r="E46" i="6"/>
  <c r="H45" i="6"/>
  <c r="I45" i="6" s="1"/>
  <c r="J45" i="6" s="1"/>
  <c r="G45" i="6"/>
  <c r="E45" i="6"/>
  <c r="F45" i="6" s="1"/>
  <c r="D45" i="6"/>
  <c r="C45" i="6"/>
  <c r="B45" i="6"/>
  <c r="I44" i="6"/>
  <c r="E44" i="6"/>
  <c r="I43" i="6"/>
  <c r="E43" i="6"/>
  <c r="I42" i="6"/>
  <c r="E42" i="6"/>
  <c r="I41" i="6"/>
  <c r="E41" i="6"/>
  <c r="H40" i="6"/>
  <c r="I40" i="6" s="1"/>
  <c r="J40" i="6" s="1"/>
  <c r="G40" i="6"/>
  <c r="D40" i="6"/>
  <c r="E40" i="6" s="1"/>
  <c r="F40" i="6" s="1"/>
  <c r="C40" i="6"/>
  <c r="I39" i="6"/>
  <c r="E39" i="6"/>
  <c r="I38" i="6"/>
  <c r="E38" i="6"/>
  <c r="I37" i="6"/>
  <c r="E37" i="6"/>
  <c r="I36" i="6"/>
  <c r="E36" i="6"/>
  <c r="I35" i="6"/>
  <c r="E35" i="6"/>
  <c r="I34" i="6"/>
  <c r="E34" i="6"/>
  <c r="H33" i="6"/>
  <c r="I33" i="6" s="1"/>
  <c r="J33" i="6" s="1"/>
  <c r="G33" i="6"/>
  <c r="D33" i="6"/>
  <c r="E33" i="6" s="1"/>
  <c r="F33" i="6" s="1"/>
  <c r="C33" i="6"/>
  <c r="B33" i="6"/>
  <c r="I32" i="6"/>
  <c r="E32" i="6"/>
  <c r="I31" i="6"/>
  <c r="E31" i="6"/>
  <c r="H30" i="6"/>
  <c r="I30" i="6" s="1"/>
  <c r="J30" i="6" s="1"/>
  <c r="G30" i="6"/>
  <c r="E30" i="6"/>
  <c r="F30" i="6" s="1"/>
  <c r="D30" i="6"/>
  <c r="C30" i="6"/>
  <c r="B30" i="6"/>
  <c r="G29" i="6"/>
  <c r="C29" i="6"/>
  <c r="B29" i="6"/>
  <c r="I28" i="6"/>
  <c r="E28" i="6"/>
  <c r="I27" i="6"/>
  <c r="E27" i="6"/>
  <c r="H26" i="6"/>
  <c r="I26" i="6" s="1"/>
  <c r="J26" i="6" s="1"/>
  <c r="G26" i="6"/>
  <c r="E26" i="6"/>
  <c r="F26" i="6" s="1"/>
  <c r="D26" i="6"/>
  <c r="C26" i="6"/>
  <c r="B26" i="6"/>
  <c r="I25" i="6"/>
  <c r="E25" i="6"/>
  <c r="I24" i="6"/>
  <c r="E24" i="6"/>
  <c r="H23" i="6"/>
  <c r="I23" i="6" s="1"/>
  <c r="J23" i="6" s="1"/>
  <c r="G23" i="6"/>
  <c r="D23" i="6"/>
  <c r="E23" i="6" s="1"/>
  <c r="F23" i="6" s="1"/>
  <c r="C23" i="6"/>
  <c r="B23" i="6"/>
  <c r="I22" i="6"/>
  <c r="E22" i="6"/>
  <c r="I21" i="6"/>
  <c r="E21" i="6"/>
  <c r="I20" i="6"/>
  <c r="E20" i="6"/>
  <c r="I19" i="6"/>
  <c r="E19" i="6"/>
  <c r="I18" i="6"/>
  <c r="E18" i="6"/>
  <c r="I17" i="6"/>
  <c r="E17" i="6"/>
  <c r="H16" i="6"/>
  <c r="I16" i="6" s="1"/>
  <c r="G16" i="6"/>
  <c r="G15" i="6" s="1"/>
  <c r="G77" i="6" s="1"/>
  <c r="E16" i="6"/>
  <c r="D16" i="6"/>
  <c r="C16" i="6"/>
  <c r="C15" i="6" s="1"/>
  <c r="C77" i="6" s="1"/>
  <c r="B16" i="6"/>
  <c r="D15" i="6"/>
  <c r="B15" i="6"/>
  <c r="B77" i="6" s="1"/>
  <c r="G23" i="1"/>
  <c r="H23" i="1"/>
  <c r="G26" i="1"/>
  <c r="H26" i="1"/>
  <c r="G30" i="1"/>
  <c r="H30" i="1"/>
  <c r="G33" i="1"/>
  <c r="H33" i="1"/>
  <c r="G40" i="1"/>
  <c r="H40" i="1"/>
  <c r="G45" i="1"/>
  <c r="H45" i="1"/>
  <c r="G48" i="1"/>
  <c r="H48" i="1"/>
  <c r="G51" i="1"/>
  <c r="H51" i="1"/>
  <c r="G54" i="1"/>
  <c r="H54" i="1"/>
  <c r="G59" i="1"/>
  <c r="H59" i="1"/>
  <c r="G62" i="1"/>
  <c r="H62" i="1"/>
  <c r="G66" i="1"/>
  <c r="H66" i="1"/>
  <c r="G71" i="1"/>
  <c r="H71" i="1"/>
  <c r="G74" i="1"/>
  <c r="H74" i="1"/>
  <c r="I77" i="14" l="1"/>
  <c r="H78" i="14"/>
  <c r="I78" i="14" s="1"/>
  <c r="D77" i="13"/>
  <c r="H79" i="13"/>
  <c r="I77" i="13"/>
  <c r="H78" i="13"/>
  <c r="I78" i="13" s="1"/>
  <c r="F79" i="13"/>
  <c r="H77" i="12"/>
  <c r="H78" i="12" s="1"/>
  <c r="I78" i="12" s="1"/>
  <c r="D77" i="12"/>
  <c r="H77" i="11"/>
  <c r="I77" i="11" s="1"/>
  <c r="J79" i="11"/>
  <c r="E77" i="11"/>
  <c r="D79" i="11"/>
  <c r="H65" i="8"/>
  <c r="I65" i="8" s="1"/>
  <c r="J65" i="8" s="1"/>
  <c r="D79" i="10"/>
  <c r="I77" i="10"/>
  <c r="H78" i="10"/>
  <c r="I78" i="10" s="1"/>
  <c r="F79" i="10"/>
  <c r="H77" i="9"/>
  <c r="I77" i="9" s="1"/>
  <c r="H79" i="9"/>
  <c r="F79" i="9"/>
  <c r="F16" i="9"/>
  <c r="D79" i="9"/>
  <c r="H29" i="8"/>
  <c r="I29" i="8" s="1"/>
  <c r="J29" i="8" s="1"/>
  <c r="H15" i="8"/>
  <c r="I15" i="8" s="1"/>
  <c r="J15" i="8" s="1"/>
  <c r="D29" i="8"/>
  <c r="E29" i="8" s="1"/>
  <c r="F29" i="8" s="1"/>
  <c r="D15" i="8"/>
  <c r="C78" i="8"/>
  <c r="G78" i="8"/>
  <c r="F16" i="8"/>
  <c r="J79" i="8"/>
  <c r="J16" i="8"/>
  <c r="H79" i="8"/>
  <c r="E51" i="8"/>
  <c r="F51" i="8" s="1"/>
  <c r="H65" i="7"/>
  <c r="I65" i="7" s="1"/>
  <c r="J65" i="7" s="1"/>
  <c r="H29" i="7"/>
  <c r="I29" i="7" s="1"/>
  <c r="J29" i="7" s="1"/>
  <c r="J79" i="7"/>
  <c r="D77" i="7"/>
  <c r="E77" i="7" s="1"/>
  <c r="C78" i="7"/>
  <c r="G78" i="7"/>
  <c r="E45" i="7"/>
  <c r="F45" i="7" s="1"/>
  <c r="H79" i="7"/>
  <c r="E15" i="7"/>
  <c r="F15" i="7" s="1"/>
  <c r="F16" i="7"/>
  <c r="J16" i="7"/>
  <c r="F79" i="6"/>
  <c r="D29" i="6"/>
  <c r="E29" i="6" s="1"/>
  <c r="F29" i="6" s="1"/>
  <c r="H29" i="6"/>
  <c r="I29" i="6" s="1"/>
  <c r="J29" i="6" s="1"/>
  <c r="H15" i="6"/>
  <c r="I15" i="6" s="1"/>
  <c r="J15" i="6" s="1"/>
  <c r="J79" i="6"/>
  <c r="C78" i="6"/>
  <c r="G78" i="6"/>
  <c r="H79" i="6"/>
  <c r="E15" i="6"/>
  <c r="F15" i="6" s="1"/>
  <c r="F16" i="6"/>
  <c r="J16" i="6"/>
  <c r="D65" i="6"/>
  <c r="E65" i="6" s="1"/>
  <c r="F65" i="6" s="1"/>
  <c r="H65" i="6"/>
  <c r="I65" i="6" s="1"/>
  <c r="J65" i="6" s="1"/>
  <c r="H65" i="1"/>
  <c r="G65" i="1"/>
  <c r="H29" i="1"/>
  <c r="G29" i="1"/>
  <c r="G16" i="1"/>
  <c r="E77" i="13" l="1"/>
  <c r="D78" i="13"/>
  <c r="I77" i="12"/>
  <c r="D78" i="12"/>
  <c r="E77" i="12"/>
  <c r="H78" i="11"/>
  <c r="I78" i="11" s="1"/>
  <c r="H78" i="9"/>
  <c r="I78" i="9" s="1"/>
  <c r="H77" i="8"/>
  <c r="H78" i="8" s="1"/>
  <c r="I78" i="8" s="1"/>
  <c r="D77" i="8"/>
  <c r="E77" i="8" s="1"/>
  <c r="E15" i="8"/>
  <c r="F15" i="8" s="1"/>
  <c r="D78" i="8"/>
  <c r="E78" i="8" s="1"/>
  <c r="I77" i="8"/>
  <c r="F79" i="8"/>
  <c r="H77" i="7"/>
  <c r="I77" i="7" s="1"/>
  <c r="D78" i="7"/>
  <c r="F79" i="7"/>
  <c r="H77" i="6"/>
  <c r="D77" i="6"/>
  <c r="G15" i="1"/>
  <c r="E78" i="13" l="1"/>
  <c r="D79" i="13"/>
  <c r="E78" i="12"/>
  <c r="D79" i="12"/>
  <c r="D79" i="8"/>
  <c r="H78" i="7"/>
  <c r="I78" i="7" s="1"/>
  <c r="E78" i="7"/>
  <c r="D79" i="7"/>
  <c r="D78" i="6"/>
  <c r="E77" i="6"/>
  <c r="I77" i="6"/>
  <c r="H78" i="6"/>
  <c r="I78" i="6" s="1"/>
  <c r="G77" i="1"/>
  <c r="B74" i="1"/>
  <c r="B71" i="1"/>
  <c r="B66" i="1"/>
  <c r="B62" i="1"/>
  <c r="B59" i="1"/>
  <c r="B54" i="1"/>
  <c r="B51" i="1"/>
  <c r="B48" i="1"/>
  <c r="B45" i="1"/>
  <c r="B33" i="1"/>
  <c r="B30" i="1"/>
  <c r="B26" i="1"/>
  <c r="B23" i="1"/>
  <c r="B16" i="1"/>
  <c r="E78" i="6" l="1"/>
  <c r="D79" i="6"/>
  <c r="B65" i="1"/>
  <c r="B29" i="1"/>
  <c r="B15" i="1"/>
  <c r="I25" i="1"/>
  <c r="I24" i="1"/>
  <c r="I22" i="1"/>
  <c r="I21" i="1"/>
  <c r="I20" i="1"/>
  <c r="I18" i="1"/>
  <c r="I76" i="1"/>
  <c r="I73" i="1"/>
  <c r="I71" i="1"/>
  <c r="J71" i="1" s="1"/>
  <c r="I70" i="1"/>
  <c r="I69" i="1"/>
  <c r="I68" i="1"/>
  <c r="I67" i="1"/>
  <c r="I61" i="1"/>
  <c r="I60" i="1"/>
  <c r="I57" i="1"/>
  <c r="I53" i="1"/>
  <c r="I52" i="1"/>
  <c r="I50" i="1"/>
  <c r="I48" i="1"/>
  <c r="J48" i="1" s="1"/>
  <c r="I47" i="1"/>
  <c r="I46" i="1"/>
  <c r="I44" i="1"/>
  <c r="I43" i="1"/>
  <c r="I42" i="1"/>
  <c r="I41" i="1"/>
  <c r="I39" i="1"/>
  <c r="I38" i="1"/>
  <c r="I37" i="1"/>
  <c r="I36" i="1"/>
  <c r="I34" i="1"/>
  <c r="I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I63" i="1"/>
  <c r="I26" i="1" l="1"/>
  <c r="J26" i="1" s="1"/>
  <c r="I27" i="1"/>
  <c r="I62" i="1"/>
  <c r="J62" i="1" s="1"/>
  <c r="I72" i="1"/>
  <c r="I74" i="1"/>
  <c r="J74" i="1" s="1"/>
  <c r="B77" i="1"/>
  <c r="G78" i="1" s="1"/>
  <c r="I49" i="1"/>
  <c r="I75" i="1"/>
  <c r="I33" i="1"/>
  <c r="J33" i="1" s="1"/>
  <c r="I54" i="1"/>
  <c r="J54" i="1" s="1"/>
  <c r="I35" i="1"/>
  <c r="I30" i="1"/>
  <c r="J30" i="1" s="1"/>
  <c r="I45" i="1"/>
  <c r="J45" i="1" s="1"/>
  <c r="I55" i="1"/>
  <c r="I64" i="1"/>
  <c r="I31" i="1"/>
  <c r="I40" i="1"/>
  <c r="J40" i="1" s="1"/>
  <c r="I59" i="1"/>
  <c r="J59" i="1" s="1"/>
  <c r="I23" i="1"/>
  <c r="J23" i="1" s="1"/>
  <c r="I51" i="1"/>
  <c r="J51" i="1" s="1"/>
  <c r="I32" i="1"/>
  <c r="I58" i="1"/>
  <c r="I19" i="1"/>
  <c r="I28" i="1"/>
  <c r="E17" i="1"/>
  <c r="I17" i="1"/>
  <c r="H16" i="1"/>
  <c r="I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F16" i="1" l="1"/>
  <c r="H79" i="1"/>
  <c r="J79" i="1"/>
  <c r="J16" i="1"/>
  <c r="F71" i="1"/>
  <c r="F74" i="1"/>
  <c r="C65" i="1"/>
  <c r="I65" i="1"/>
  <c r="J65" i="1" s="1"/>
  <c r="I66" i="1"/>
  <c r="J66" i="1" s="1"/>
  <c r="I29" i="1"/>
  <c r="J29" i="1" s="1"/>
  <c r="D29" i="1"/>
  <c r="E29" i="1" s="1"/>
  <c r="F29" i="1" s="1"/>
  <c r="C29" i="1"/>
  <c r="D15" i="1"/>
  <c r="E15" i="1" s="1"/>
  <c r="F15" i="1" s="1"/>
  <c r="D65" i="1"/>
  <c r="E65" i="1" s="1"/>
  <c r="F65" i="1" s="1"/>
  <c r="E66" i="1"/>
  <c r="F66" i="1" s="1"/>
  <c r="H15" i="1"/>
  <c r="I15" i="1" s="1"/>
  <c r="J15" i="1" s="1"/>
  <c r="C15" i="1"/>
  <c r="F79" i="1" l="1"/>
  <c r="C77" i="1"/>
  <c r="C78" i="1" s="1"/>
  <c r="D77" i="1"/>
  <c r="H77" i="1"/>
  <c r="D78" i="1" l="1"/>
  <c r="D79" i="1" s="1"/>
  <c r="I77" i="1"/>
  <c r="H78" i="1"/>
  <c r="I78" i="1" s="1"/>
  <c r="E77" i="1"/>
  <c r="E78" i="1" l="1"/>
</calcChain>
</file>

<file path=xl/sharedStrings.xml><?xml version="1.0" encoding="utf-8"?>
<sst xmlns="http://schemas.openxmlformats.org/spreadsheetml/2006/main" count="1998" uniqueCount="477">
  <si>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</si>
  <si>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</si>
  <si>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</si>
  <si>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</si>
  <si>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</si>
  <si>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</si>
  <si>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</si>
  <si>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</si>
  <si>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</si>
  <si>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</si>
  <si>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</si>
  <si>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</si>
  <si>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</si>
  <si>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</si>
  <si>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</si>
  <si>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</si>
  <si>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</si>
  <si>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</si>
  <si>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</si>
  <si>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</si>
  <si>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</si>
  <si>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</si>
  <si>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</si>
  <si>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</si>
  <si>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</si>
  <si>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</si>
  <si>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</si>
  <si>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</si>
  <si>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</si>
  <si>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</si>
  <si>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</si>
  <si>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</si>
  <si>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</si>
  <si>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</si>
  <si>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</si>
  <si>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</si>
  <si>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</si>
  <si>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</si>
  <si>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</si>
  <si>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</si>
  <si>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</si>
  <si>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</si>
  <si>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</si>
  <si>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</si>
  <si>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</si>
  <si>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</si>
  <si>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</si>
  <si>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</si>
  <si>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</si>
  <si>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</si>
  <si>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</si>
  <si>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</si>
  <si>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</si>
  <si>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</si>
  <si>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</si>
  <si>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</si>
  <si>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</si>
  <si>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</si>
  <si>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</si>
  <si>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</si>
  <si>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</si>
  <si>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</si>
  <si>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</si>
  <si>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</si>
  <si>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</si>
  <si>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</si>
  <si>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</si>
  <si>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</si>
  <si>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</si>
  <si>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</si>
  <si>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</si>
  <si>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</si>
  <si>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</si>
  <si>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</si>
  <si>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</si>
  <si>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</si>
  <si>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</si>
  <si>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</si>
  <si>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</si>
  <si>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</si>
  <si>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</si>
  <si>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</si>
  <si>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xml:space="preserve">         Khoa, tổ bộ môn: Khoa CN Nhiệt lạnh ; Bộ môn Lạnh chuyên ngành</t>
  </si>
  <si>
    <r>
      <t xml:space="preserve">         Họ và tên: </t>
    </r>
    <r>
      <rPr>
        <b/>
        <sz val="13"/>
        <color rgb="FF000000"/>
        <rFont val="Times New Roman"/>
        <family val="1"/>
      </rPr>
      <t>ĐINH ĐỒNG HIỆP</t>
    </r>
  </si>
  <si>
    <t xml:space="preserve">Bắng thạc sĩ Công nghệ Nhiệt
Bằng kỹ sư Điện
Chứng nhận bậc thợ 3/7 
</t>
  </si>
  <si>
    <t xml:space="preserve">Dự giờ; 
Giám khảo chấm GV dạy giỏi cấp khoa và trường;
Kiểm tra hồ sơ và đánh giá GV của khoa,
 Xây dựng các chương trình đào tạo cho khoa;
 Hướng dẫn SV thi giỏi nghề cấp thành phố; 
</t>
  </si>
  <si>
    <t xml:space="preserve">Kiểm tra hồ sơ và đánh giá GV của khoa,
 Xây dựng các chương trình đào tạo cho khoa;
 Hướng dẫn SV thi giỏi nghề cấp thành phố; 
</t>
  </si>
  <si>
    <t>Xây dựng các chương trình đào tạo cho khoa; Có đề tài NCKH cấp trường; Có quan hệ với doanh nghiệp thông qua việc đưa sinh viên đi thực tập; Có các bài báo khoa học đăng tạp chí chuyên ngành quốc tế</t>
  </si>
  <si>
    <t>Xây dựng các chương trình đào tạo cho khoa; 
Có quan hệ với doanh nghiệp thông qua việc đưa sinh viên đi thực tập;</t>
  </si>
  <si>
    <t>Chuyển giao CN</t>
  </si>
  <si>
    <t>Không có Chuyển giao CN</t>
  </si>
  <si>
    <t>Chứng chỉ Toefl PBT 483 (tương đương B1)</t>
  </si>
  <si>
    <t xml:space="preserve">Chứng chỉ A tin học </t>
  </si>
  <si>
    <t>Lịch giảng dạy các môn được phân công</t>
  </si>
  <si>
    <t>sổ giáo án</t>
  </si>
  <si>
    <t>Giáo án, hồ sơ chuyên môn, dự giờ và đánh giá tổ bộ môn và khoa</t>
  </si>
  <si>
    <t>Quản lý khoa</t>
  </si>
  <si>
    <t>không có</t>
  </si>
  <si>
    <t>Hồ sơ chuyên môn (kế hoạch giảng dạy cho từng môn học; giáo án, dự giờ,  đánh giá tổ bộ môn và khoa</t>
  </si>
  <si>
    <t>không dạy thực hành</t>
  </si>
  <si>
    <t>Theo giáo án, dự giờ, đánh giá tổ bộ môn và khoa</t>
  </si>
  <si>
    <t>Giáo án, dự giờ, đánh giá tổ bộ môn và khoa</t>
  </si>
  <si>
    <t>Chủ trì xây dựng chương trình đào tạo của khoa</t>
  </si>
  <si>
    <t>Kế  hoạch giảng dạy môn học,
 Cố vấn học tập lớp 15CD-NL1</t>
  </si>
  <si>
    <t>Hướng dẫn đồ án
 SHCN lớp;  
Hướng dẫn SV đi thực tập tại các doanh nghiệp.</t>
  </si>
  <si>
    <t>Đánh giá rèn luyện HSSV theo từng học kỳ</t>
  </si>
  <si>
    <t>thông qua công tác CVHT, cán bộ lớp, Email, điện thoại và phần mềm PMT-EMS</t>
  </si>
  <si>
    <t>Quản lý khoa còn hạn chế trong việc tạo môi trường hợp tác</t>
  </si>
  <si>
    <t>CVHT lớp 15CD-DL1
huy động doanh nghiệp hỗ trợ về vật tư thực tập, học bổng khuyến khích học tập cho HSSV</t>
  </si>
  <si>
    <t>Do Trưởng khoa quyết (như quản lý xưởng tốt không, ATLĐ, vệ sinh)</t>
  </si>
  <si>
    <t xml:space="preserve">Quan hệ với các doanh nghiệp để hỗ trợ trong đào tạo như: Thực Tập, tài trợ, GTVL
</t>
  </si>
  <si>
    <t>Phiếu dự giờ; họp chuyên môn của tổ và khoa; tham gia học nâng cao chuyên môn do khoa và trường tổ chức</t>
  </si>
  <si>
    <t xml:space="preserve"> - Phiếu dự giờ; họp chuyên môn của tổ và khoa;
 - Tham gia hướng dẫn đồng nghiệp trong công tác giảng dạy
</t>
  </si>
  <si>
    <t xml:space="preserve"> giám khảo hội giảng cấp trường năm học 2017-2018</t>
  </si>
  <si>
    <t xml:space="preserve">  - Học lớp Trung cấp lý luận chính trị và hành chánh</t>
  </si>
  <si>
    <t xml:space="preserve">GV tham gia học do trường và khoa tổ chức
Tham gia khóa đào tạo, bồi dưỡng nâng cao kiến thức, kỹ năng.
</t>
  </si>
  <si>
    <t xml:space="preserve">Hướng dẫn SV thực tập TN  tại các doanh nghiệp; 
Hướng dẫn luận văn TN, dồ án có sản phẩm
</t>
  </si>
  <si>
    <t xml:space="preserve">Hướng dẫn SV thực tập TN  tại các doanh nghiệp; </t>
  </si>
  <si>
    <t xml:space="preserve">Tham gia hướng dẫn SV tham gia thi giỏi nghề cấp thành phố 2018
</t>
  </si>
  <si>
    <t>Chủ trì hoặc tham gia đề tài nghiên cứu khoa học từ cấp cơ sở trở lên.</t>
  </si>
  <si>
    <t xml:space="preserve">Bảng điểm môn NCKH
</t>
  </si>
  <si>
    <t>Hồ sơ chuyên môn của GV</t>
  </si>
  <si>
    <t>Hồ sơ lưu trữ tại khoa</t>
  </si>
  <si>
    <r>
      <t xml:space="preserve">         Họ và tên: </t>
    </r>
    <r>
      <rPr>
        <b/>
        <sz val="13"/>
        <color rgb="FF000000"/>
        <rFont val="Times New Roman"/>
        <family val="1"/>
      </rPr>
      <t>ĐẶNG THẾ HUÂN</t>
    </r>
  </si>
  <si>
    <t xml:space="preserve">Các bằng cấp và chứng chỉ kỹ năng nghề quốc gia  Bậc 3 </t>
  </si>
  <si>
    <t>Bằng Anh văn : B</t>
  </si>
  <si>
    <t>Bằng Anh văn B tương đương A2</t>
  </si>
  <si>
    <t xml:space="preserve">Dự giờ; 
Giám khảo chấm GV dạy giỏi cấp khoa 
Kiểm tra hồ sơ và đánh giá GV của khoa,
 Xây dựng các chương trình đào tạo cho khoa;
 Hướng dẫn SV thi giỏi nghề cấp thành phố; 
</t>
  </si>
  <si>
    <t xml:space="preserve">Hướng dẫn dạy thực hành; Hướng dẫn SV thi giỏi nghề cấp thành phố; Giám khảo chấm GV dạy giỏi cấp khoa </t>
  </si>
  <si>
    <t>không có chuyển giao công nghệ</t>
  </si>
  <si>
    <t>kỹ năng ngoại ngữ bậc A2</t>
  </si>
  <si>
    <t>Chứng chỉ A tin hoc</t>
  </si>
  <si>
    <t xml:space="preserve"> Chứng chỉ sử dụng phần mềm AutoCAD </t>
  </si>
  <si>
    <t xml:space="preserve">Quyết định nâng bậc lương 
 Hợp đồng lao động 
</t>
  </si>
  <si>
    <t>Tổ trưởng, Quản lý xưởng thực tập</t>
  </si>
  <si>
    <t>Hồ sơ chuyên môn (kế hoạch giảng dạy cho từng môn học; giáo án, dự giờ,  đánh giá tổ bộ môn và khoa)</t>
  </si>
  <si>
    <t>giảng dạy lý thuyết, thực hành</t>
  </si>
  <si>
    <t>Tham  gia biên soạn chương trình khung Cao đẳng 2018</t>
  </si>
  <si>
    <t>tham gia xây dựng chương trình đào tạo của khoa</t>
  </si>
  <si>
    <t>Lịch giảng dạy</t>
  </si>
  <si>
    <t>Giáo viên chủ nhiệm theo phân công</t>
  </si>
  <si>
    <t xml:space="preserve"> SHCN lớp 17T4-KML1</t>
  </si>
  <si>
    <t>SHCN lớp;  
Hướng dẫn SV đi thực tập tại các doanh nghiệp.</t>
  </si>
  <si>
    <t>Tổ trưởng quản lý xưởng, an toàn lao động, vệ sinh công nghiệp</t>
  </si>
  <si>
    <t>Dạy thỉnh giảng ngoài giờ</t>
  </si>
  <si>
    <t>Chủ nhiệm lớp 17T4</t>
  </si>
  <si>
    <t xml:space="preserve">GV có quan hệ với các doanh nghiệp để hỗ trợ trong đào tạo như: Thực Tập, tài trợ, GTVL
</t>
  </si>
  <si>
    <t>Phiếu dự giờ; họp chuyên môn của tổ và khoa; tham gia bồi dưỡng đồng nghiệp Phan Văn Hòa dự hội giảng cấp trường</t>
  </si>
  <si>
    <t xml:space="preserve"> - Đến DN để học phải có minh chứng
 - Tham gia thực tập tại doanh nghiệp; 
 - Có đề tài NCKH cấp trường; SKKN; Bài báo đăng tạp chí chuyên ngành quốc tế.
Tự đi học có chứng chỉ
</t>
  </si>
  <si>
    <t>Hướng dẫn SV thực tập TN  tại các doanh nghiệp theo phân công của khoa</t>
  </si>
  <si>
    <t xml:space="preserve">Tham gia hướng dẫn SV tham gia thi giỏi nghề cấp thành  phố 2018 đoạt giải khuyến khích
</t>
  </si>
  <si>
    <t>đề tài cấp Khoa đã nghiệm thu</t>
  </si>
  <si>
    <t>năm học 2017-2018 không có</t>
  </si>
  <si>
    <r>
      <t xml:space="preserve">         Họ và tên: </t>
    </r>
    <r>
      <rPr>
        <b/>
        <sz val="13"/>
        <color rgb="FF000000"/>
        <rFont val="Times New Roman"/>
        <family val="1"/>
      </rPr>
      <t>VÕ ANH HÀO</t>
    </r>
  </si>
  <si>
    <t xml:space="preserve">         Khoa, tổ bộ môn: Khoa CN Nhiệt lạnh ; Bộ môn Cơ sở ngành</t>
  </si>
  <si>
    <t xml:space="preserve"> -Tốt nghiệp Thạc sĩ trường ĐH GTVT Hà Nội ngành Kỹ Thuật Điều Khiển Và Tự Động Hóa
 - Tốt nghiệp Kỹ Sư Trường ĐH SPKT ngành Điện Khí Hóa Và Cung Cấp Điện 
 - Tốt nghiệp Trung Cấp Nghề bậc 3/7 trường CĐ Lý Tự Trọng ngành Cơ Điện Lạnh.
- Có chứng chỉ sư phạm bậc 1, 2
</t>
  </si>
  <si>
    <t xml:space="preserve"> - Có kinh nghiệm thâm niên giảng dạy từ năm 1999 đến nay, tích lũy những kiến thức từ cơ bản đến nâng cao</t>
  </si>
  <si>
    <t xml:space="preserve">  - Có kinh nghiệm thâm niên giảng dạy từ năm 1999 đến nay, tích lũy những kiến thức từ cơ bản đến nâng cao</t>
  </si>
  <si>
    <t xml:space="preserve"> - Có giấy chứng nhận lớp bồi dưỡng hệ thống lạnh hiện đại, tiên tiến</t>
  </si>
  <si>
    <t xml:space="preserve"> Hàng năm được Khoa, Trường đánh giá hoàn thành tốt nhiệm vụ được phân công giảng dạy</t>
  </si>
  <si>
    <t xml:space="preserve"> Được Trường phân công quản lý tổ lạnh cơ sở và quản lý các xưởng thực hành cơ bản.
 - Tham gia xây dựng các chương trình chi tiết các môn học
</t>
  </si>
  <si>
    <t xml:space="preserve"> - Có chứng chỉ B tiếng Anh</t>
  </si>
  <si>
    <t xml:space="preserve"> Có khả năng đọc, dịch, hiểu, nói, viết các từ ngữ, tài liệu chuyên ngành</t>
  </si>
  <si>
    <t>Có chứng chỉ A Tin học văn phòng.</t>
  </si>
  <si>
    <t xml:space="preserve"> Sử dụng các phần mềm Powerpoint, Autocad, Photoshop để tiết kế bài giảng điện tử, vẽ các sơ đồ hệ thống lạnh, sơ đồ mạch điện.</t>
  </si>
  <si>
    <t xml:space="preserve"> Có chứng chỉ sư phạm bậc 1,2</t>
  </si>
  <si>
    <t xml:space="preserve">  Thời gian giảng dạy được 19 năm từ năm 1999 đến 2018 </t>
  </si>
  <si>
    <t>Lập kế hoạch lịch giảng dạy từng môn học được phân công phù hợp với tiến độ của Khoa, của Trường.</t>
  </si>
  <si>
    <t>- Soạn gián án theo mẫu quy định cho từng bài giảng, từng môn học</t>
  </si>
  <si>
    <t xml:space="preserve"> Phối hợp các phương pháp dạy học nhằm tích cực hóa người học.</t>
  </si>
  <si>
    <t>Thường xuyên chế  tạo đồ dụng, thiết bị giảng dạy qua các SKKN hàng năm hoặc tự làm phục vụ bài học như mô hình bo mạch máy lạnh, mô hình mạch điện tủ quạt</t>
  </si>
  <si>
    <t>Tham gia thiết kế, bố trí các thiết bị, mô hình cho các xưởng thực hành lạnh cơ bản</t>
  </si>
  <si>
    <r>
      <t xml:space="preserve"> - </t>
    </r>
    <r>
      <rPr>
        <sz val="10"/>
        <color rgb="FF000000"/>
        <rFont val="Times New Roman"/>
        <family val="1"/>
      </rPr>
      <t>Tổ chức, thực hiện đúng tiến độ cho từng nội dung bài giảng của từng môn học giảng dạy theo lịch giảng dạy</t>
    </r>
  </si>
  <si>
    <r>
      <t xml:space="preserve"> </t>
    </r>
    <r>
      <rPr>
        <sz val="10"/>
        <color rgb="FF000000"/>
        <rFont val="Times New Roman"/>
        <family val="1"/>
      </rPr>
      <t>- Nghiêm túc thực hiện đúng giờ lên lớp, xuống lớp theo quy định.</t>
    </r>
  </si>
  <si>
    <r>
      <t xml:space="preserve"> </t>
    </r>
    <r>
      <rPr>
        <sz val="10"/>
        <color rgb="FF000000"/>
        <rFont val="Times New Roman"/>
        <family val="1"/>
      </rPr>
      <t>- Phối hợp các phương pháp dạy học nhằm tích cực hóa người học.</t>
    </r>
  </si>
  <si>
    <r>
      <t xml:space="preserve"> </t>
    </r>
    <r>
      <rPr>
        <sz val="10"/>
        <color rgb="FF000000"/>
        <rFont val="Times New Roman"/>
        <family val="1"/>
      </rPr>
      <t xml:space="preserve">- Sử dụng máy tính laptop, máy chiếu projector, mô hình, thiết bị dạy học nâng cao hiệu quả giảng dạy lý thuyết, thực hành, tích hợp. </t>
    </r>
  </si>
  <si>
    <r>
      <t xml:space="preserve"> </t>
    </r>
    <r>
      <rPr>
        <sz val="10"/>
        <color rgb="FF000000"/>
        <rFont val="Times New Roman"/>
        <family val="1"/>
      </rPr>
      <t>- Thường xuyên kiểm tra đánh giá kết quả người học theo lịch giảng dạy, theo số cột điểm quy định</t>
    </r>
  </si>
  <si>
    <r>
      <t xml:space="preserve"> - </t>
    </r>
    <r>
      <rPr>
        <sz val="10"/>
        <color rgb="FF000000"/>
        <rFont val="Times New Roman"/>
        <family val="1"/>
      </rPr>
      <t>Luôn kiểm tra đánh giá kết quả học tập của từng người học, để có hướng điều chỉnh, giáo dục người học tốt hơn.</t>
    </r>
  </si>
  <si>
    <r>
      <t xml:space="preserve"> </t>
    </r>
    <r>
      <rPr>
        <sz val="10"/>
        <color rgb="FF000000"/>
        <rFont val="Times New Roman"/>
        <family val="1"/>
      </rPr>
      <t>- Thực hiện đầy đủ hồ sơ giảng viên, biểu mẫu, sổ sách theo từng học kỳ trong năm học</t>
    </r>
  </si>
  <si>
    <r>
      <t xml:space="preserve"> </t>
    </r>
    <r>
      <rPr>
        <sz val="10"/>
        <color rgb="FF000000"/>
        <rFont val="Times New Roman"/>
        <family val="1"/>
      </rPr>
      <t>- Mỗi học kỳ nộp hồ sơ chuyên môn về Khoa để lưu trữ theo quy định</t>
    </r>
  </si>
  <si>
    <r>
      <t xml:space="preserve"> </t>
    </r>
    <r>
      <rPr>
        <sz val="10"/>
        <color rgb="FF000000"/>
        <rFont val="Times New Roman"/>
        <family val="1"/>
      </rPr>
      <t>- Nắm được các nguyên tắc, đề cương môn học, khung chương trình đào tạo các hệ</t>
    </r>
  </si>
  <si>
    <r>
      <t xml:space="preserve"> </t>
    </r>
    <r>
      <rPr>
        <sz val="10"/>
        <color rgb="FF000000"/>
        <rFont val="Times New Roman"/>
        <family val="1"/>
      </rPr>
      <t xml:space="preserve">- Chủ trì, tham gia biên soạn đề cương chi tiết, giáo trình, bài giảng các học phần được khoa, bộ môn phân công. </t>
    </r>
  </si>
  <si>
    <r>
      <t xml:space="preserve"> </t>
    </r>
    <r>
      <rPr>
        <sz val="10"/>
        <color rgb="FF000000"/>
        <rFont val="Times New Roman"/>
        <family val="1"/>
      </rPr>
      <t>- Thường xuyên xây dựng kế hoạch trong giảng dạy, đưa học sinh đi thực tập tốt nghiệp tại công ty xí nghiệp chuyên ngành để giáo dục định hướng nghề nghiệp cho người học</t>
    </r>
  </si>
  <si>
    <r>
      <t xml:space="preserve"> </t>
    </r>
    <r>
      <rPr>
        <sz val="10"/>
        <color rgb="FF000000"/>
        <rFont val="Times New Roman"/>
        <family val="1"/>
      </rPr>
      <t>- Ngoài việc giảng dạy kiến thức, kỹ năng, luôn thực hiện giáo dục đạo đức nghề nghiệp, thái độ giao tiếp ứng xử cho người học qua từng bài học, môn học</t>
    </r>
  </si>
  <si>
    <r>
      <t xml:space="preserve"> </t>
    </r>
    <r>
      <rPr>
        <sz val="10"/>
        <color rgb="FF000000"/>
        <rFont val="Times New Roman"/>
        <family val="1"/>
      </rPr>
      <t>- Nắm bắt được tâm lý từng lứa tuổi để có hướng giáo dục người học đạt hiệu quả cao nhất</t>
    </r>
  </si>
  <si>
    <r>
      <t xml:space="preserve"> </t>
    </r>
    <r>
      <rPr>
        <sz val="10"/>
        <color rgb="FF000000"/>
        <rFont val="Times New Roman"/>
        <family val="1"/>
      </rPr>
      <t>- Thực hiện Phiếu đánh giá kết quả rèn luyện theo từng học kỳ, năm học chính xác cho từng người học.</t>
    </r>
  </si>
  <si>
    <r>
      <t xml:space="preserve"> </t>
    </r>
    <r>
      <rPr>
        <sz val="10"/>
        <color rgb="FF000000"/>
        <rFont val="Times New Roman"/>
        <family val="1"/>
      </rPr>
      <t xml:space="preserve">- Có danh sách lớp, số điện thoại di động của người học, số điện thoại phụ huynh người học để nắm bắt thông tin </t>
    </r>
  </si>
  <si>
    <r>
      <t xml:space="preserve"> </t>
    </r>
    <r>
      <rPr>
        <sz val="10"/>
        <color rgb="FF000000"/>
        <rFont val="Times New Roman"/>
        <family val="1"/>
      </rPr>
      <t>- Cùng Khoa xây dựng môi trường giáo dục lành mạnh, dân chủ</t>
    </r>
  </si>
  <si>
    <r>
      <t xml:space="preserve"> </t>
    </r>
    <r>
      <rPr>
        <sz val="10"/>
        <color rgb="FF000000"/>
        <rFont val="Times New Roman"/>
        <family val="1"/>
      </rPr>
      <t>- Phối hợp với phụ huynh người học qua điện thoại, các buổi sinh hoạt họp phụ huynh học sinh để giáo dục người học</t>
    </r>
  </si>
  <si>
    <t xml:space="preserve"> - Quan hệ tốt với các công ty cơ điện lạnh để hỗ đưa học sinh đi thực tập.
 - Tham gia giảng dạy các trường bạn xây dựng mối quan hệ đồng nghiệp
 - Hỗ trợ tìm việc và lập nghiệp  cho các HSSV khi ra trường
</t>
  </si>
  <si>
    <r>
      <t xml:space="preserve"> </t>
    </r>
    <r>
      <rPr>
        <sz val="10"/>
        <color rgb="FF000000"/>
        <rFont val="Times New Roman"/>
        <family val="1"/>
      </rPr>
      <t>- Mỗi học kỳ tham gia dự giờ thăm lớp đồng nghiệp để học hỏi trao đổi kinh nghiệm chuyên môn, nghiệp vụ</t>
    </r>
  </si>
  <si>
    <r>
      <t xml:space="preserve"> </t>
    </r>
    <r>
      <rPr>
        <sz val="10"/>
        <color rgb="FF000000"/>
        <rFont val="Times New Roman"/>
        <family val="1"/>
      </rPr>
      <t>- Không tham gia huấn luyện đồng nghiệp dự thi hội giảng cấp trường vào tháng 04 năm 2018.</t>
    </r>
  </si>
  <si>
    <t xml:space="preserve"> - Thường xuyên tự trao dồi, học tập, bồi dưỡng nâng cao trình độ chuyên môn qua đồng nghiệp, mạng internet, sách, thực hiện các công trình chuyên ngành để cập nhật kiến thức, trang thiết bị hiện đại phục vụ trong giảng dạy.
 - Luôn ý thức trau dồi phẩm chất đạo đức nghề nghiêp học tập theo gương Bác Hồ Chí Minh 
</t>
  </si>
  <si>
    <t xml:space="preserve"> - Tham gia lớp bồi dưỡng hệ thống lạnh hiện đại tại trường Đại học sư phạm TPHCM</t>
  </si>
  <si>
    <r>
      <t xml:space="preserve"> </t>
    </r>
    <r>
      <rPr>
        <sz val="10"/>
        <color rgb="FF000000"/>
        <rFont val="Times New Roman"/>
        <family val="1"/>
      </rPr>
      <t>- Hướng dẫn, đưa học sinh đi thực tập tốt nghiệp tại các công ty Cơ Điện Lạnh</t>
    </r>
  </si>
  <si>
    <r>
      <t xml:space="preserve"> </t>
    </r>
    <r>
      <rPr>
        <sz val="10"/>
        <color rgb="FF000000"/>
        <rFont val="Times New Roman"/>
        <family val="1"/>
      </rPr>
      <t>- Tham gia huấn luyện, góp ý bồi dưỡng học sinh thi giỏi nghề cấp Thành phố năm 2018</t>
    </r>
  </si>
  <si>
    <r>
      <t xml:space="preserve"> </t>
    </r>
    <r>
      <rPr>
        <sz val="10"/>
        <color rgb="FF000000"/>
        <rFont val="Times New Roman"/>
        <family val="1"/>
      </rPr>
      <t>- Năm 2018 không chủ trì, không tham gia NCKH</t>
    </r>
  </si>
  <si>
    <t xml:space="preserve"> - Đã thực hiện đề tài SKKN năm 2016, 2017 nên có kinh nghiệm, kiến thức, kỹ năng về NCKH và công nghệ.
 - Tham gia đánh giá các NCKH cấp khoa 2017
</t>
  </si>
  <si>
    <t xml:space="preserve"> -Bằng Thạc sĩ  Kỹ Thuật Điều Khiển Và Tự Động Hóa
 - Bằng Kỹ Sư Điện Khí Hóa Và Cung Cấp Điện 
 - Bằng Trung Cấp Nghề bậc 3/7 Cơ Điện Lạnh.
</t>
  </si>
  <si>
    <t xml:space="preserve">Dự giờ; 
Kiểm tra hồ sơ và đánh giá GV của khoa,
 Xây dựng các chương trình đào tạo cho khoa;
 Hướng dẫn SV thi giỏi nghề cấp thành phố; 
</t>
  </si>
  <si>
    <t xml:space="preserve">Hướng dẫn dạy thực hành; Hướng dẫn SV thi giỏi nghề cấp thành phố; </t>
  </si>
  <si>
    <t xml:space="preserve"> - Có chứng chỉ B tiếng Anh tương đương A2</t>
  </si>
  <si>
    <t>Hồ sơ thâm niên 19 năm</t>
  </si>
  <si>
    <t>Tổ trưởng tổ cơ sở ngành</t>
  </si>
  <si>
    <t>Giảng dạy lý thuyết, thực hành</t>
  </si>
  <si>
    <t xml:space="preserve">Giáo án, dự giờ, đánh giá của tổ bộ môn, khoa theo quy định </t>
  </si>
  <si>
    <t>Tham gia xây dựng chương trình đào tạo của khoa</t>
  </si>
  <si>
    <t>Kế  hoạch giảng dạy môn học,
 Cố vấn học tập lớp 16TCN</t>
  </si>
  <si>
    <t xml:space="preserve"> SHCN lớp  
Hướng dẫn SV đi thực tập tại các doanh nghiệp.</t>
  </si>
  <si>
    <t xml:space="preserve">
 SHCN lớp;  
Hướng dẫn SV đi thực tập tại các doanh nghiệp.</t>
  </si>
  <si>
    <t>Đánh giá của khoa</t>
  </si>
  <si>
    <t>Đánh giá rèn luyện HSSV từng học kỳ theo quy định</t>
  </si>
  <si>
    <t>GVCN lớp 16TCN</t>
  </si>
  <si>
    <t xml:space="preserve">Quan hệ với các doanh nghiệp để hỗ trợ trong đào tạo như : Thực Tập, GTVL
</t>
  </si>
  <si>
    <t>Phiếu dự giờ; họp chuyên môn của tổ và khoa;
- Chưa có tham gia học nâng cao chuyên môn do khoa và trường tổ chức</t>
  </si>
  <si>
    <t xml:space="preserve"> Chưa 
 - Đến DN để học phải có minh chứng
 - Tham gia thực tập tại doanh nghiệp; 
 - Có đề tài NCKH cấp trường; SKKN; Bài báo đăng tại chí chuyên ngành quốc tế.
- Tự đi học có chứng chỉ
</t>
  </si>
  <si>
    <t xml:space="preserve">Chưa 
 - GV tham gia học do trường và khoa tổ chức
- Tham gia khóa đào tạo, bồi dưỡng nâng cao kiến thức, kỹ năng.
</t>
  </si>
  <si>
    <t xml:space="preserve">Tham gia hướng dẫn SV tham gia thi giỏi nghề cấp thành 2018 (có minh chứng)
</t>
  </si>
  <si>
    <t>Dự giờ; Giám khảo chấm GV dạy giỏi cấp khoa và trường; Kiểm tra hồ sơ và đánh giá GV của khoa, Xây dựng các chương trình đào tạo cho khoa; Hướng dẫn SV thi giỏi nghề cấp thành phố; Có đề tài NCKH cấp trường; Có các bài báo khoa học đăng tạp chí chuyên ngành quốc tế</t>
  </si>
  <si>
    <t>Kiểm tra và đánh giá của GV của khoa, Xây dựng các chương trình đào tạo cho khoa; Hướng dẫn SV thi giỏi nghề cấp thành phố; Có đề tài NCKH cấp trường; Có các bài báo khoa học đăng tạp chí chuyên ngành quốc tế</t>
  </si>
  <si>
    <t>Hướng dẫn dạy thực hành; Hướng dẫn SV thi giỏi nghề cấp thành phố; Giám khảo chấm GV dạy giỏi cấp khoa và trường; Có đề tài NCKH cấp trường.</t>
  </si>
  <si>
    <t>thống nhất của trường</t>
  </si>
  <si>
    <r>
      <t xml:space="preserve"> - Bằng tốt nghiệp thạc sĩ chuyên ngành, Bằng đại học chuyên ngành
  - </t>
    </r>
    <r>
      <rPr>
        <b/>
        <sz val="9"/>
        <color rgb="FF000000"/>
        <rFont val="Times New Roman"/>
        <family val="1"/>
      </rPr>
      <t>Và</t>
    </r>
    <r>
      <rPr>
        <sz val="9"/>
        <color rgb="FF000000"/>
        <rFont val="Times New Roman"/>
        <family val="1"/>
      </rPr>
      <t xml:space="preserve"> Chứng chỉ bậc thợ 3/7 </t>
    </r>
  </si>
  <si>
    <t>Chứng chỉ B1 của 10 trường do bộ GD quy định, hoặc cử nhân Anh, hoặc các chứng tương đương quốc tế do bộ GD quy định.</t>
  </si>
  <si>
    <t>Có chứng chỉ A,B,C tin học</t>
  </si>
  <si>
    <t>Nếu chưa đủ 1 năm thì chấm 1 điểm</t>
  </si>
  <si>
    <t>Có kế hoạch giảng dạy cho từng môn học</t>
  </si>
  <si>
    <t>Có giáo án cho các môn dạy</t>
  </si>
  <si>
    <t>Thiết bị đào tạo tự làm, đề tài NCKH cấp trường có thi công</t>
  </si>
  <si>
    <t>Có kế hoạch giảng dạy cho từng môn học; Có giáo án, dự giờ,  theo đánh giá tổ bộ môn và khoa</t>
  </si>
  <si>
    <t>Theo đề cương chi tiết của môn học, theo quy định của bộ môn và phòng Khảo thí và Đảm bảo chất lượng.</t>
  </si>
  <si>
    <t xml:space="preserve">Hồ sơ dạy học của GV </t>
  </si>
  <si>
    <t>Hồ sơ lưu trữ của GV tại khoa</t>
  </si>
  <si>
    <t>tham gia XD chương trình, chỉnh lý chương trình, giáo trình, tài liệu đào tạo trình độ cao đẳng</t>
  </si>
  <si>
    <r>
      <t xml:space="preserve">Điểm danh SV theo môn học trên lớp và nhập vào phần mềm PMT-EMS </t>
    </r>
    <r>
      <rPr>
        <sz val="9"/>
        <color rgb="FFFF0000"/>
        <rFont val="Times New Roman"/>
        <family val="1"/>
      </rPr>
      <t>và CVHT hoặc CN</t>
    </r>
  </si>
  <si>
    <t>Quản lý trực tiếp trên lớp, thông qua GVCN, CVHT, cán bộ lớp, Email, điện thoại và phần mềm PMT-EMS</t>
  </si>
  <si>
    <t>GV phải liên hệ DN để tài trợ của DN cho khoa: Do Trưởng khoa quyết</t>
  </si>
  <si>
    <t>Chứng chỉ Anh Văn B1 
Do Trưởng Khoa định tính
 - Bài báo đăng ở tạp chí quốc tế.</t>
  </si>
  <si>
    <r>
      <t xml:space="preserve">Sử dụng thành thạo các phần mềm dạy học chuyên ngành để thiết kế và chạy mô phỏng như: PSIM, AUTOCAD.
</t>
    </r>
    <r>
      <rPr>
        <sz val="9"/>
        <color rgb="FFFF0000"/>
        <rFont val="Times New Roman"/>
        <family val="1"/>
      </rPr>
      <t>Không tính Powerpoint, Excel, word</t>
    </r>
  </si>
  <si>
    <t xml:space="preserve"> - Chứng chỉ sư phạm dạy nghề bậc 2
 - Bằng tốt nghiệp giáo viên dạy nghề trình độ cao đẳng</t>
  </si>
  <si>
    <r>
      <t xml:space="preserve">Chuẩn bị đầy đủ các phương tiện, thiết bị, nguyên, nhiên, vật liệu thực hành.
</t>
    </r>
    <r>
      <rPr>
        <sz val="9"/>
        <color rgb="FFFF0000"/>
        <rFont val="Times New Roman"/>
        <family val="1"/>
      </rPr>
      <t>Do Trưởng khoa quyết</t>
    </r>
  </si>
  <si>
    <r>
      <t xml:space="preserve">Có giáo án, dự giờ và đánh giá tổ bộ môn và khoa
</t>
    </r>
    <r>
      <rPr>
        <sz val="9"/>
        <color rgb="FFFF0000"/>
        <rFont val="Times New Roman"/>
        <family val="1"/>
      </rPr>
      <t>Gíao án (9+3) và CĐ, TC phải khác nhau</t>
    </r>
  </si>
  <si>
    <t>Tham gia quản lý các Phòng thực tập của khoa
 nhưng phải xem có GV quản lý phòng tốt không</t>
  </si>
  <si>
    <r>
      <t xml:space="preserve">Có dạy thực hành, theo TKB của khoa 
</t>
    </r>
    <r>
      <rPr>
        <sz val="9"/>
        <color rgb="FFFF0000"/>
        <rFont val="Times New Roman"/>
        <family val="1"/>
      </rPr>
      <t xml:space="preserve"> Dạy LT+TH là 2 điểm, nếu chỉ dạy LT hay TH là 1 điểm</t>
    </r>
  </si>
  <si>
    <t>tham gia biên soạn, chỉnh lý chương trình, giáo trình, tài liệu đào tạo trình độ cao đẳng
 ghi rõ tên giáo trình, tài liệu giảng dạy, chương trình</t>
  </si>
  <si>
    <t>Theo kế hoạch giảng dạy cho từng môn học; SHCN lớp; Đưa SV đi thực tập tại các doanh nghiệp 
 Tham gia CLB</t>
  </si>
  <si>
    <t>Theo kế hoạch giảng dạy cho từng môn học; SHCN lớp; Hướng dẫn đồ án, luận văn.
 Tham gia CLB, Đoàn, Hội</t>
  </si>
  <si>
    <t>Các báo cáo chuyên đề cho SV; Hướng dẫn đồ án, luận văn; SHCN lớp; Hướng dẫn SV đi thăm quan và thực tập tại các doanh nghiệp.
 Tham gia CLB, Đoàn, Hội</t>
  </si>
  <si>
    <t>GV đi thực tập tại DN
 Quan hệ với các doanh nghiệp để hỗ trợ trong đào tạo như: Thăm quan, Thực Tập, tài trợ, GTVL</t>
  </si>
  <si>
    <t>GV tham gia học do trường và khoa tổ chức</t>
  </si>
  <si>
    <t>Tham gia hội giảng các cấp hoặc 
Giám khảo hội giảng cấp khoa, cấp trường
 Dự giảng không tính</t>
  </si>
  <si>
    <t>Đến DN để học phải có minh chứng
 Tham gia thực tập tại doanh nghiệp; Có đề tài NCKH cấp trường; SKKN; Bài báo đăng tại chí chuyên ngành quốc tế.
 Tự đi học có chứng chỉ</t>
  </si>
  <si>
    <t>Hướng dẫn SV thực tập TN  tại các doanh nghiệp; 
Hướng dẫn luận văn TN, dồ án có sản phẩm</t>
  </si>
  <si>
    <t>Ban giám khảo thi giỏi nghề các cấp
Tham gia hướng dẫn SV tham gia thi giỏi nghề cấp thành, cấp khoa, cấp trường có minh chứng</t>
  </si>
  <si>
    <t>Có chứng chỉ NCKH;
 Hoặc bảng điểm môn NCKH</t>
  </si>
  <si>
    <r>
      <t xml:space="preserve">         Họ và tên: </t>
    </r>
    <r>
      <rPr>
        <b/>
        <sz val="13"/>
        <color rgb="FF000000"/>
        <rFont val="Times New Roman"/>
        <family val="1"/>
      </rPr>
      <t>VÕ PHƯỚC QUANG</t>
    </r>
  </si>
  <si>
    <t xml:space="preserve"> - Tốt nghiệp Đại học Sư Phạm Kỹ Thuật ngành Kỹ thuật điện – Bằng Kỹ sư Giáo dục.</t>
  </si>
  <si>
    <t xml:space="preserve"> - Có kinh nghiệm thâm niên giảng dạy từ năm 1986 đến nay, tích lũy những kiến thức từ cơ bản đến nâng cao</t>
  </si>
  <si>
    <t xml:space="preserve">  - Có kinh nghiệm thâm niên giảng dạy từ năm 1986 đến nay, tích lũy những kiến thức từ cơ bản đến nâng cao</t>
  </si>
  <si>
    <t xml:space="preserve"> - Tham gia thường xuyên thi công, lắp đặt, sửa chữa các hệ thống lạnh từ 1990 đến nay</t>
  </si>
  <si>
    <t>- Biên soạn tài liệu đào tạo kỹ năng nghề ngành Điện lạnh, chương trình dự án của Swisscontact do Bộ LĐTB  &amp;XH tổ chức</t>
  </si>
  <si>
    <t xml:space="preserve"> Được Trường  phân công quản lý Ban, Khoa từ năm 1993 đến 2014.
 - Tham gia điều hành, giám sát các công trình thi công về lắp đặt các hệ thống lạnh.
</t>
  </si>
  <si>
    <t xml:space="preserve"> - Có chứng chỉ B1 tiếng Anh</t>
  </si>
  <si>
    <t xml:space="preserve"> - Có khả năng đọc, nói, viết các từ ngữ, tài liệu chuyên ngành</t>
  </si>
  <si>
    <t xml:space="preserve"> - Có Bằng Kỹ sư Giáo dục.
 - Có chứng chỉ khóa học đào tạo kỹ năng nghề
</t>
  </si>
  <si>
    <t xml:space="preserve">  Thời gian giảng dạy được 32 năm từ năm 1986 đến 2018 </t>
  </si>
  <si>
    <t xml:space="preserve"> - Chuẩn bị đầy đủ các mô hình học cụ, vật tư thực tập</t>
  </si>
  <si>
    <t xml:space="preserve"> - Thường xuyên chế  tạo đồ dụng, thiết bị giảng dạy qua các SKKN hàng năm hoặc tự làm phục vụ bài học như mô hình bo mạch máy lạnh, mô hình mạch điện tủ quạt.</t>
  </si>
  <si>
    <t xml:space="preserve"> - Tham gia thiết kế, bố trí các thiết bị, mô hình cho các xưởng thực hành lạnh chuyên ngành</t>
  </si>
  <si>
    <r>
      <t xml:space="preserve"> </t>
    </r>
    <r>
      <rPr>
        <sz val="10"/>
        <color rgb="FF000000"/>
        <rFont val="Times New Roman"/>
        <family val="1"/>
      </rPr>
      <t xml:space="preserve">- Phối hợp các phương pháp dạy học nhằm tích cực hóa người học. Tổ chức kiến tập cho lớp tại nhà máy, xí nghiệp.
  </t>
    </r>
  </si>
  <si>
    <t xml:space="preserve">- Chủ trì, tham gia tổ chức cho Ban nghề, Khoa biên soạn đề cương chi tiết, giáo trình, bài giảng các học phần từ năm 1993 – 2014, 2015 biên soạn chương trình các môn học được phân công giảng dạy. </t>
  </si>
  <si>
    <t>- Quan hệ tốt với các công ty cơ sở Nhiệt lạnh để hổ đưa học sinh đi thực tập, cũng như nhận được các tài trợ từ các công ty về trang thiết bị, học bổng như Cơ điện lạnh Reetech, Cơ điện lạnh Thủy sản 1, Tập đoàn Điện lạnh LG….</t>
  </si>
  <si>
    <t xml:space="preserve">Tham gia huấn luyện cho 03 giáo viên trong Khoa dự thi hội giảng cấp Toàn quốc do Bộ GD&amp;ĐT tổ chức được 02 giải nhất và 01 giải ba. </t>
  </si>
  <si>
    <t xml:space="preserve"> - Thường xuyên tự trao dồi, học tập, bồi dưỡng nâng cao trình độ chuyên môn qua đồng nghiệp, mạng internet, sách, thực thi các công trình chuyên ngành để cập nhật kiến thức, trang thiết bị hiện đại phục vụ trong giảng dạy 
 - Tham gia các buổi học, báo cáo thời sự Trường tổ chức nâng cao trình độ  chính trị. </t>
  </si>
  <si>
    <t xml:space="preserve"> - Tham gia lớp bồi dưỡng các khóa tập huấn của các doanh nghiệp, tập đoàn lạnh đang có thị trường VN</t>
  </si>
  <si>
    <t xml:space="preserve"> - Đã thực hiện đề tài luận văn cao học năm 2013 nên có kinh nghiệm, kiến thức, kỹ năng về NCKH và công nghệ.</t>
  </si>
  <si>
    <t xml:space="preserve">Dự giờ; 
tham gia góp ý xây dựng các chương trình đào tạo cho khoa;
</t>
  </si>
  <si>
    <t>tham gia góp ý xây dựng các chương trình đào tạo cho khoa;</t>
  </si>
  <si>
    <t>tham gia góp ý xây dựng các chương trình đào tạo cho khoa; 
Có quan hệ với doanh nghiệp thông qua việc đưa sinh viên đi thực tập;</t>
  </si>
  <si>
    <t xml:space="preserve">Hướng dẫn dạy thực hành; </t>
  </si>
  <si>
    <t xml:space="preserve"> -Không có chứng chỉ B1 tiếng Anh </t>
  </si>
  <si>
    <t xml:space="preserve"> - Có Bằng Kỹ sư Giáo dục.
</t>
  </si>
  <si>
    <t xml:space="preserve">Hồ sơ thâm niên </t>
  </si>
  <si>
    <t>Tham gia góp ý xây dựng chương trình đào tạo của khoa</t>
  </si>
  <si>
    <t>Kế  hoạch giảng dạy môn học,
 Cố vấn học tập lớp 16CD3</t>
  </si>
  <si>
    <t xml:space="preserve"> -Quản lý xưởng, an toàn lao động, vệ sinh công nghiệp</t>
  </si>
  <si>
    <t>GVCN lớp 16CD 3</t>
  </si>
  <si>
    <t>Hướng dẫn SV thực tập TN  tại các doanh nghiệp.</t>
  </si>
  <si>
    <t xml:space="preserve"> - CVHT lớp 17T4-LDL1
 - Vận động doanh nghiệp hỗ trợ về học bổng khuyến khích học tập cho HSSV</t>
  </si>
  <si>
    <t>Kế  hoạch giảng dạy môn học,
 Cố vấn học tập lớp 17T4-LDL1</t>
  </si>
  <si>
    <r>
      <t xml:space="preserve">         Họ và tên: </t>
    </r>
    <r>
      <rPr>
        <b/>
        <sz val="13"/>
        <color rgb="FF000000"/>
        <rFont val="Times New Roman"/>
        <family val="1"/>
      </rPr>
      <t>NGUYỄN VŨ XUÂN THÌ</t>
    </r>
  </si>
  <si>
    <t xml:space="preserve">  - Tốt nghiệp Đại học Nha Trang ngành Công Nghệ CBTS (chuyên ngành kỹ thuật Lạnh Đông)
 - Có chứng chỉ nghề bậc 3/7 ngành Cơ Điện Lạnh.
</t>
  </si>
  <si>
    <t xml:space="preserve"> - Có kinh nghiệm thâm niên giảng dạy từ năm 1998 đến nay, tích lũy những kiến thức từ cơ bản đến nâng cao</t>
  </si>
  <si>
    <t xml:space="preserve">  - Có kinh nghiệm thâm niên giảng dạy từ năm 1998 đến nay, tích lũy những kiến thức từ cơ bản đến nâng cao</t>
  </si>
  <si>
    <t xml:space="preserve"> - Tham gia thi công, lắp đặt, sửa chữa các hệ thống lạnh từ gia dụng đến công nghiệp</t>
  </si>
  <si>
    <t xml:space="preserve"> - Được Khoa phân công quản lý xưởng thực tập máy điều hòa không khí.
 - Tham gia điều hành, giám sát các công trình thi công về lắp đặt các hệ thống lạnh
</t>
  </si>
  <si>
    <t xml:space="preserve"> - Có chứng chỉ A Tin học văn phòng.</t>
  </si>
  <si>
    <t xml:space="preserve"> - Có chứng chỉ sư phạm bậc 1,2
 - Có giấy chứng nhận phương pháp dạy học mới
</t>
  </si>
  <si>
    <t xml:space="preserve">  Thời gian giảng dạy được 20 năm từ năm 1998 đến 2018 </t>
  </si>
  <si>
    <t xml:space="preserve">  - Quan hệ tốt với các công ty cơ sở Nhiệt lạnh để hổ đưa học sinh đi thực tập, cũng như nhận được các tài trợ từ các công ty về trang thiết bị, học bổng như Cơ điện lạnh Ngọc bình, Cơ điện lạnh Tân và Kỳ….</t>
  </si>
  <si>
    <t xml:space="preserve"> - Tham gia huấn luyện đồng nghiệp dự thi hội giảng cấp trường vào tháng 04 năm 2018.</t>
  </si>
  <si>
    <t xml:space="preserve"> - Thường xuyên tự trao dồi, học tập, bồi dưỡng nâng cao trình độ chuyên môn qua đồng nghiệp, mạng internet, sách, thực thi các công trình chuyên ngành để cập nhật kiến thức, trang thiết bị hiện đại phục vụ trong giảng dạy 
- Tham gia học nâng cao trình độ lý luận chính trị, nghiệp vụ hành chánh qua lớp Trung cấp chính trị hành chánh </t>
  </si>
  <si>
    <r>
      <t xml:space="preserve"> </t>
    </r>
    <r>
      <rPr>
        <sz val="10"/>
        <color rgb="FF000000"/>
        <rFont val="Times New Roman"/>
        <family val="1"/>
      </rPr>
      <t>- Tham gia góp ý bồi dưỡng học sinh thi giỏi nghề cấp Thành phố năm 2018</t>
    </r>
  </si>
  <si>
    <t xml:space="preserve"> - Đã thực hiện đề tài NCKH năm 2012 nên có kinh nghiệm, kiến thức, kỹ năn g về NCKH và công nghệ</t>
  </si>
  <si>
    <t xml:space="preserve"> - Có chứng chỉ C tiếng Anh</t>
  </si>
  <si>
    <t xml:space="preserve"> -Có chứng chỉ B tiếng Anh tương đương A2</t>
  </si>
  <si>
    <t xml:space="preserve">  - Bằng kỹ sư Công Nghệ Chế biến thủy sản (chuyên ngành kỹ thuật Lạnh Đông)
 - Có chứng chỉ nghề bậc 3/7 
</t>
  </si>
  <si>
    <t xml:space="preserve"> Sử dụng các phần mềm Powerpoint, Autocad, Photoshop để thiết kế bài giảng điện tử, vẽ các sơ đồ hệ thống lạnh, sơ đồ mạch điện.</t>
  </si>
  <si>
    <t xml:space="preserve"> - Có chứng chỉ sư phạm bậc 1,2
 - Có giấy chứng nhận bồi dưỡng phương pháp dạy học
</t>
  </si>
  <si>
    <t>Hồ sơ thâm niên, QĐ nâng lương</t>
  </si>
  <si>
    <t>Kế  hoạch giảng dạy môn học,
 Cố vấn học tập lớp 15TCN</t>
  </si>
  <si>
    <t>Đánh giá trên lớp và đánh giá rèn luyện HSSV theo từng học kỳ</t>
  </si>
  <si>
    <t>GVCN lớp 15TCN</t>
  </si>
  <si>
    <t>Phiếu dự giờ; họp chuyên môn của tổ và khoa;
- Có tham gia sinh hoạt chuyên môn do khoa tổ chức</t>
  </si>
  <si>
    <t xml:space="preserve">Có tham gia sinh hoạt chuyên đề do khoa tổ chức.
</t>
  </si>
  <si>
    <t xml:space="preserve">  - Bằng thạc sĩ Khoa học giáo dục
- Bằng Kỹ sư Giáo dục.(ĐH SPKT ngành Kỹ thuật Điện)
 - chứng chỉ bậc thợ 3/7</t>
  </si>
  <si>
    <r>
      <t xml:space="preserve">         Họ và tên: </t>
    </r>
    <r>
      <rPr>
        <b/>
        <sz val="13"/>
        <color rgb="FF000000"/>
        <rFont val="Times New Roman"/>
        <family val="1"/>
      </rPr>
      <t>PHAN VĂN HÒA</t>
    </r>
  </si>
  <si>
    <t xml:space="preserve">  - Bằng kỹ sư Công Nghệ Kỹ thuật Nhiệt lạnh
  - Bằng kỹ sư Điện khí hóa - cung cấp Điện 
 - Có chứng chỉ nghề bậc 3/7 
</t>
  </si>
  <si>
    <t xml:space="preserve">Dự giờ; góp ý dự giờ;
</t>
  </si>
  <si>
    <t xml:space="preserve">
Có quan hệ với doanh nghiệp thông qua việc đưa sinh viên đi thực tập;</t>
  </si>
  <si>
    <t xml:space="preserve"> Chưa tham gia góp ý xây dựng các chương trình đào tạo cho khoa;</t>
  </si>
  <si>
    <t xml:space="preserve"> -Có chứng chỉ B tiếng Anh không thuộc quy định</t>
  </si>
  <si>
    <t xml:space="preserve"> - chưa sử dung phầm mềm chuyên ngành</t>
  </si>
  <si>
    <t xml:space="preserve"> - Có chứng chỉ nghiệp vụ sư phạm giảng dạy đại học cao đẳng</t>
  </si>
  <si>
    <t>Chưa tham gia góp ý xây dựng chương trình đào tạo của khoa</t>
  </si>
  <si>
    <t>Kế  hoạch giảng dạy môn học,
 Cố vấn học tập lớp 15CD2</t>
  </si>
  <si>
    <t>GVCN lớp 15CD2</t>
  </si>
  <si>
    <t xml:space="preserve"> - Tham gia dự thi hội giảng cấp trường vào tháng 04 năm 2018.</t>
  </si>
  <si>
    <t xml:space="preserve"> - Bằng kỹ sư Điện
 - Chứng nhận thợ bậc 3/7</t>
  </si>
  <si>
    <t xml:space="preserve"> - Chứng chỉ sư phạm bậc 1,2</t>
  </si>
  <si>
    <t xml:space="preserve"> - Có chứng chỉ sử dụng phần mềm COREL DRAW, AUTOCAD</t>
  </si>
  <si>
    <t xml:space="preserve">         Họ và tên: TRẦN ĐÌNH KHOA</t>
  </si>
  <si>
    <t xml:space="preserve"> - Bằng Kỹ sư do trường ĐH. SPKT TP. HCM cấp (Chuyên ngành Công nghệ Nhiệt – Điện lạnh)</t>
  </si>
  <si>
    <t xml:space="preserve"> - Chứng chỉ nghiệp vụ sư phạm bậc II do ĐH. SPKT TP. HCM cấp 
- Bằng Kỹ sư do trường ĐH. SPKT TP. HCM cấp (Chuyên ngành Công nghệ Nhiệt – Điện lạnh)</t>
  </si>
  <si>
    <t xml:space="preserve"> - Bảng điểm môn Kỹ thuật điện, vi điều khiển, kỹ thuật điện tử,…</t>
  </si>
  <si>
    <t xml:space="preserve"> - Tập huấn giới thiệu sản phẩm mới do công ty Toshiba Carrier Việt Nam tổ chức
- Tập huấn giới thiệu sản phẩm mới do công ty Gree  Việt Nam tổ chức
</t>
  </si>
  <si>
    <t xml:space="preserve"> - Hoàn thành đầy đủ các nội dung được phân công giảng dạy (cả lý thuyết và thực hành). Bảng tổng kết quả giảng dạy HKI năm 2017/2018</t>
  </si>
  <si>
    <t xml:space="preserve"> - Hoàn thành tốt việc bố trí lớp học và kiểm tra của lớp dạy thực hành. Bảng điểm lớp dạy thực hành</t>
  </si>
  <si>
    <t xml:space="preserve"> - Bảng điểm Anh Văn 1,2,3 do trường ĐH. SPKT TP. HCM cấp</t>
  </si>
  <si>
    <t xml:space="preserve"> - Bảng điểm Anh Văn chuyên ngành do trường ĐH. SPKT TP. HCM cấp</t>
  </si>
  <si>
    <t xml:space="preserve"> - Bảng điểm Tin học căn bản do trường ĐH. SPKT TP. HCM cấp</t>
  </si>
  <si>
    <t xml:space="preserve"> - Bài giảng, Slide trình chiếu các môn học</t>
  </si>
  <si>
    <t xml:space="preserve"> - Chứng chỉ nghiệp vụ sư phạm bậc II do ĐH. SPKT TP. HCM cấp</t>
  </si>
  <si>
    <t xml:space="preserve"> - Hơn 6 năm tham gia giảng dạy tại trường CĐ LTT TP. HCM. Thâm niên nhà giáo</t>
  </si>
  <si>
    <t>- Có lịch giảng dạy cho từng học kỳ</t>
  </si>
  <si>
    <t>- Soạn giáo án cho từng HK </t>
  </si>
  <si>
    <t>- Thể hiện trong giáo án</t>
  </si>
  <si>
    <t>- Thể hiện trong giáo án</t>
  </si>
  <si>
    <t xml:space="preserve">- Thay đổi, tận dụng các mô hình có sẳn tại xưởng để thực hiện theo ý đồ giảng dạy của môn thực hành TT. SCTL </t>
  </si>
  <si>
    <t xml:space="preserve"> - Thay đổi, tận dụng các mô hình có sẳn tại xưởng để thực hiện theo ý đồ giảng dạy của môn thực hành TT. SCTL</t>
  </si>
  <si>
    <t xml:space="preserve"> - Thực hiện đầy đủ giáo án Và lịch giảng dạy 
</t>
  </si>
  <si>
    <t xml:space="preserve"> - Thực hiện đầy đủ giáo án  Và lịch giảng dạy 
</t>
  </si>
  <si>
    <t xml:space="preserve"> - Thể hiện trong giáo án</t>
  </si>
  <si>
    <t xml:space="preserve"> - Thường xuyên sử dụng máy chiếu, thiết kế bài giảng bằng Powerpoin </t>
  </si>
  <si>
    <t xml:space="preserve"> - Các đề kiểm tra, đề thi lý thuyết và thực hành</t>
  </si>
  <si>
    <t xml:space="preserve"> - Nhận xét rút - kinh nghiệm sau từng bài giảng</t>
  </si>
  <si>
    <t>- Thực hiện đầy đủ các biểu mẫu quy định của nhà trường. Hồ sơ giảng dạy</t>
  </si>
  <si>
    <t>- Thực hiện theo đề cương của Bộ Lao động, trường CĐ LTT TP.HCM</t>
  </si>
  <si>
    <t>- Biên soạn đề cương chi tiết các môn học khóa 17TC, CĐ theo phân công của khoa CN Nhiệt – Điện lạnh  </t>
  </si>
  <si>
    <t xml:space="preserve"> - Giáo án 
- Bài giảng
</t>
  </si>
  <si>
    <t xml:space="preserve"> - Giáo án, Bài giảng
</t>
  </si>
  <si>
    <t xml:space="preserve"> - Xử lý được các tình huống sư phạm </t>
  </si>
  <si>
    <t xml:space="preserve"> - Căn cứ vào quy định, nội qui nhà trường để đánh giá rèn luyện cho HSSV. Bảng tổng điểm rèn luyện 17T4 – CNL1</t>
  </si>
  <si>
    <t>- Sử dụng thành thạo phần mềm quản lý của trường CĐ LTT TP.HCM</t>
  </si>
  <si>
    <t>- Thông qua các buổi sinh hoạt chủ nhiệm, giải đáp thắc mắc của sinh viên </t>
  </si>
  <si>
    <t>- Thường xuyên liên lạc với gia đình sinh viên, kết nối Zalo, facebook </t>
  </si>
  <si>
    <t>- Hướng dẫn HS SV thực tập tốt nghiệp</t>
  </si>
  <si>
    <t>- Lịch dự giờ tổ</t>
  </si>
  <si>
    <t>- Tham gia thao giảng cấp khoa năm 2016/2017</t>
  </si>
  <si>
    <t xml:space="preserve"> Thường xuyên học ngọai ngữ và luôn nghiên cứu, cập nhật… thông tin pháp luật mới</t>
  </si>
  <si>
    <t xml:space="preserve"> - Hướng dẫn các bài thực hành SCTL dựa trên các mô hình tủ lạnh thực
- Hướng dẫn HS SV tính chọn các thiết bị thực tế dựa theo các phần mềm của công ty cấp
</t>
  </si>
  <si>
    <t xml:space="preserve"> - Sáng kiến kinh nghiệm 2016-2017</t>
  </si>
  <si>
    <t xml:space="preserve"> - Bằng Kỹ Sư Công nghệ Nhiệt – Điện lạnh 
 - Chứng chỉ Nghề bậc 3/7.
</t>
  </si>
  <si>
    <t xml:space="preserve">Dự giờ; 
Kiểm tra hồ sơ và đánh giá GV của khoa,
</t>
  </si>
  <si>
    <t xml:space="preserve"> - Có quan hệ với doanh nghiệp thông qua việc đưa sinh viên đi thực tập;</t>
  </si>
  <si>
    <t>Kiểm tra hồ sơ và đánh giá GV của khoa,</t>
  </si>
  <si>
    <t xml:space="preserve"> Có chứng chỉ sư phạm bậc 2</t>
  </si>
  <si>
    <t>Kế  hoạch giảng dạy môn học,
 Cố vấn học tập lớp 17T4-CNL</t>
  </si>
  <si>
    <t>GVCN lớp 17T4-CNL1</t>
  </si>
  <si>
    <t xml:space="preserve">Chưa
  - Quan hệ với các doanh nghiệp để hỗ trợ trong đào tạo như : Thực Tập, GTVL
</t>
  </si>
  <si>
    <r>
      <t xml:space="preserve">         Họ và tên: </t>
    </r>
    <r>
      <rPr>
        <b/>
        <sz val="13"/>
        <color rgb="FF000000"/>
        <rFont val="Times New Roman"/>
        <family val="1"/>
      </rPr>
      <t>ĐỖ TRONG QUÝ</t>
    </r>
  </si>
  <si>
    <t xml:space="preserve"> - Có chứng chỉ C tiếng Anh không phù hợp</t>
  </si>
  <si>
    <t xml:space="preserve"> - Bằng Kỹ Sư Điện Khí Hóa Và Cung Cấp Điện 
 - Bằng Trung Cấp Nghề cơ điện lạnh 
 - Chứng chỉ nghề bậc 3/7 .
</t>
  </si>
  <si>
    <t xml:space="preserve">Dự giờ; 
 </t>
  </si>
  <si>
    <t>Có quan hệ với doanh nghiệp thông qua việc đưa sinh viên đi thực tập;</t>
  </si>
  <si>
    <t>Hướng dẫn dạy thực hành;</t>
  </si>
  <si>
    <t>Hồ sơ thâm niên</t>
  </si>
  <si>
    <t>Tham gia soạn chương trình đào tạo của khoa</t>
  </si>
  <si>
    <t>Kế  hoạch giảng dạy môn học,
 Cố vấn học tập lớp 17T4-LDL2</t>
  </si>
  <si>
    <t xml:space="preserve"> - Quản lý xưởng, an toàn lao động, vệ sinh công nghiệp</t>
  </si>
  <si>
    <t>GVCN lớp 17T4-LDL2</t>
  </si>
  <si>
    <t xml:space="preserve">Chưa 
 - Tham gia khóa đào tạo, bồi dưỡng nâng cao kiến thức, kỹ năng.
</t>
  </si>
  <si>
    <r>
      <t xml:space="preserve">         Họ và tên: </t>
    </r>
    <r>
      <rPr>
        <b/>
        <sz val="13"/>
        <color rgb="FF000000"/>
        <rFont val="Times New Roman"/>
        <family val="1"/>
      </rPr>
      <t>HOÀNG VĂN VIẾT</t>
    </r>
  </si>
  <si>
    <t>kỹ năng ngoại ngữ bậc B1</t>
  </si>
  <si>
    <t xml:space="preserve"> - Có chứng chỉ C tiếng Anh tương đương B1 chưa phù hợp</t>
  </si>
  <si>
    <t>Có chứng chỉ B Tin học ứng dụng</t>
  </si>
  <si>
    <t xml:space="preserve"> Có chứng chỉ nghiệp vụ sư phạm.</t>
  </si>
  <si>
    <t xml:space="preserve">Tham gia The 3rd ASEAN SMART GRID CONGRESS AND 5th INTERNATIONAL CONFERENCE ON SUSTAINABLE ENERGY  </t>
  </si>
  <si>
    <t>Thuyết trình và đăng bài báo tại hội nghị khoa học quốc tế</t>
  </si>
  <si>
    <t xml:space="preserve">Chế  tạo thiết bị sấy đa năng </t>
  </si>
  <si>
    <r>
      <t xml:space="preserve"> </t>
    </r>
    <r>
      <rPr>
        <sz val="10"/>
        <color rgb="FF000000"/>
        <rFont val="Times New Roman"/>
        <family val="1"/>
      </rPr>
      <t>- Chương trình giảng dạy, đề cương chi tiết giáo án</t>
    </r>
  </si>
  <si>
    <t>Giáo án, đề cương chi tiết</t>
  </si>
  <si>
    <r>
      <t xml:space="preserve"> </t>
    </r>
    <r>
      <rPr>
        <sz val="10"/>
        <color rgb="FF000000"/>
        <rFont val="Times New Roman"/>
        <family val="1"/>
      </rPr>
      <t>- Đánh giá kết quả rèn luyện theo từng học kỳ, năm học chính xác cho từng người học.</t>
    </r>
  </si>
  <si>
    <t xml:space="preserve">Tham gia hội giảng cấp khoa </t>
  </si>
  <si>
    <t>Viết bài tham luận cho Hội nghị khoa học trong nước và quốc tế</t>
  </si>
  <si>
    <t>Dự giờ; 
Kiểm tra hồ sơ và đánh giá GV của khoa,</t>
  </si>
  <si>
    <t xml:space="preserve">Kiểm tra hồ sơ và đánh giá GV của khoa, 
</t>
  </si>
  <si>
    <t>Giảng dạy lý thuyết</t>
  </si>
  <si>
    <t>Tham gia biên soạn Đề cương chi tiết chương trình đào tạo của khoa</t>
  </si>
  <si>
    <t xml:space="preserve"> Chưa 
 - Quản lý xưởng, an toàn lao động, vệ sinh công nghiệp</t>
  </si>
  <si>
    <t>GVCN lớp 17T1- CNL1</t>
  </si>
  <si>
    <r>
      <t xml:space="preserve">         Họ và tên: </t>
    </r>
    <r>
      <rPr>
        <b/>
        <sz val="13"/>
        <color rgb="FF000000"/>
        <rFont val="Times New Roman"/>
        <family val="1"/>
      </rPr>
      <t>LÊ QUANG LIÊM</t>
    </r>
  </si>
  <si>
    <t xml:space="preserve"> -Bằng Thạc sĩ  Kỹ Thuật Nhiệt
 - Bằng Kỹ Sư Cơ khí  
 - Chứng chỉ nghề bậc 3/7 .
</t>
  </si>
  <si>
    <t xml:space="preserve">  - Có chứng chỉ nghiệp vụ sư phạm 
 - chứng chỉ sư phạm dạy nghề</t>
  </si>
  <si>
    <t>Không có 
 - Chủ trì hoặc tham gia đề tài nghiên cứu khoa học từ cấp cơ sở trở lên.</t>
  </si>
  <si>
    <t xml:space="preserve"> Bằng tốt nghiệp đại học chuyên ngành </t>
  </si>
  <si>
    <t xml:space="preserve"> - Trình độ B</t>
  </si>
  <si>
    <t xml:space="preserve"> Tin học căn bản.</t>
  </si>
  <si>
    <t xml:space="preserve">  18 năm </t>
  </si>
  <si>
    <t xml:space="preserve"> Tham gia viết bài trong kỹ yếu</t>
  </si>
  <si>
    <t xml:space="preserve"> Thi HS giỏi</t>
  </si>
  <si>
    <t>Thực tập TN</t>
  </si>
  <si>
    <t xml:space="preserve"> - Bằng Kỹ Sư Cơ khí 
 - Chứng chỉ Nghề bậc 3/7 
 - </t>
  </si>
  <si>
    <t xml:space="preserve"> - Có chứng chỉ B tiếng Anh chưa phù hợp</t>
  </si>
  <si>
    <t xml:space="preserve">  - Có chứng chỉ sư phạm dạy nghề dạy trình độ trung cấp nghề; 
 - chứng chỉ bồi dưỡng nghiệp vụ sư phạm cho giảng viên đại học</t>
  </si>
  <si>
    <t xml:space="preserve">Kiểm tra hồ sơ và đánh giá GV của khoa,
</t>
  </si>
  <si>
    <t xml:space="preserve">Dự giờ; 
Kiểm tra hồ sơ và đánh giá GV của khoa, 
</t>
  </si>
  <si>
    <t>Quaản trị thiết bị</t>
  </si>
  <si>
    <t>Kế  hoạch giảng dạy môn học,
 Cố vấn học tập lớp 16CD2</t>
  </si>
  <si>
    <t>Quản lý xưởng, an toàn lao động, vệ sinh công nghiệp</t>
  </si>
  <si>
    <t xml:space="preserve">GVCN lớp 16CD2 </t>
  </si>
  <si>
    <t>Phiếu dự giờ; họp chuyên môn của tổ và khoa;</t>
  </si>
  <si>
    <t xml:space="preserve">  Quyết định bổ nhiệm chức danh nghề nghiệp,QĐ nâng lương</t>
  </si>
  <si>
    <t xml:space="preserve"> - Bằng tốt nghiệp sư phạm kỹ thuật phổ thông
 - Chứng chỉ sư phạm dạy nghề</t>
  </si>
  <si>
    <t>Giáo án, hồ sơ chuyên môn, dự giờ và đánh giá của tổ bộ môn và khoa</t>
  </si>
  <si>
    <t>Giáo án, dự giờ, đánh giá của tổ bộ môn và khoa</t>
  </si>
  <si>
    <t xml:space="preserve">Hồ sơ Hướng dẫn SV thực tập TN  tại các doanh nghiệp; </t>
  </si>
  <si>
    <t xml:space="preserve">Hồ sơ SV tham gia thi giỏi nghề cấp thành phố 2018
</t>
  </si>
  <si>
    <t>Hồ sơ đánh giá rèn luyện HSSV theo từng học kỳ</t>
  </si>
  <si>
    <t xml:space="preserve"> Sử dụng phần mềm Ductchecker, Psychrometric Analysics, AutoCAD trong giảng dạy môn học Điều hòa không khí, tin học ứng dung.</t>
  </si>
  <si>
    <t xml:space="preserve">Hướng dẫn SV thi giỏi nghề cấp thành phố; Giám khảo chấm GV dạy giỏi cấp khoa và trường; </t>
  </si>
  <si>
    <t>TRƯỜNG CAO ĐẲNG LÝ TỰ TRỌNG 
THÀNH PHỐ HỒ CHÍ MINH
KHOA : Công nghệ Nhiệt Lạnh</t>
  </si>
  <si>
    <t>CỘNG HÒA XÃ HỘI CHỦ NGHĨA ViỆT NAM
Độc lập - Tự do - Hạnh phúc</t>
  </si>
  <si>
    <t>PHIẾU TỔNG HỢP ĐÁNH GIÁ, XẾP LOẠI</t>
  </si>
  <si>
    <t>CHUYÊN MÔN, NGHIỆP VỤ NHÀ GIÁO CỦA KHOA</t>
  </si>
  <si>
    <t>TT</t>
  </si>
  <si>
    <t>Họ và tên nhà giáo</t>
  </si>
  <si>
    <t>Cấp trình độ giảng dạy</t>
  </si>
  <si>
    <t>Nhiệm vụ giảng dạy</t>
  </si>
  <si>
    <t>Tự đánh giá, xếp loại của nhà giáo</t>
  </si>
  <si>
    <t>Đánh giá, xếp loại của Khoa</t>
  </si>
  <si>
    <t>Ghi chú</t>
  </si>
  <si>
    <t>Sơ cấp (x)</t>
  </si>
  <si>
    <t>Trung cấp (x)</t>
  </si>
  <si>
    <t>Cao đẳng (x)</t>
  </si>
  <si>
    <t>Dạy lý thuyết (x)</t>
  </si>
  <si>
    <t>Dạy thực hành (x)</t>
  </si>
  <si>
    <t>Dạy tích hợp (x)</t>
  </si>
  <si>
    <t>xếp loại</t>
  </si>
  <si>
    <t xml:space="preserve">Võ Anh Hào </t>
  </si>
  <si>
    <t> x</t>
  </si>
  <si>
    <t>x </t>
  </si>
  <si>
    <t> A</t>
  </si>
  <si>
    <t>Hoàng văn Viết</t>
  </si>
  <si>
    <t xml:space="preserve">Trần Đình Khoa </t>
  </si>
  <si>
    <t>Đỗ Trọng Quý</t>
  </si>
  <si>
    <t>Đặng Thế Huân</t>
  </si>
  <si>
    <t>Võ Phước Quang</t>
  </si>
  <si>
    <t>Phan Văn Hòa</t>
  </si>
  <si>
    <t>Nguyễn Vũ Xuân Thì</t>
  </si>
  <si>
    <t>Lê Quang Liêm</t>
  </si>
  <si>
    <t>Tp.HCM, ngày…… tháng …… năm 2018</t>
  </si>
  <si>
    <r>
      <t>Trưởng khoa</t>
    </r>
    <r>
      <rPr>
        <b/>
        <sz val="13"/>
        <color indexed="8"/>
        <rFont val="Times New Roman"/>
        <family val="1"/>
      </rPr>
      <t xml:space="preserve"> </t>
    </r>
  </si>
  <si>
    <t>Thành phố Hồ Chí Minh, ngày  12  tháng   5  năm 2018</t>
  </si>
  <si>
    <t>Đinh Đồng Hiệp</t>
  </si>
  <si>
    <t>A</t>
  </si>
  <si>
    <t>không đạt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</si>
</sst>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
      <sz val="10"/>
      <color rgb="FF000000"/>
      <name val="Times New Roman"/>
      <family val="1"/>
    </font>
    <font>
      <sz val="11"/>
      <color theme="1"/>
      <name val="Arial"/>
      <family val="2"/>
    </font>
    <font>
      <sz val="9"/>
      <color rgb="FFFF0000"/>
      <name val="Times New Roman"/>
      <family val="1"/>
    </font>
    <font>
      <sz val="12"/>
      <color rgb="FFFF0000"/>
      <name val="Times New Roman"/>
      <family val="1"/>
    </font>
    <font>
      <sz val="9"/>
      <color rgb="FF000000"/>
      <name val="Cambria"/>
      <family val="1"/>
    </font>
    <font>
      <b/>
      <sz val="13"/>
      <name val="Times New Roman"/>
      <family val="1"/>
    </font>
    <font>
      <sz val="13"/>
      <name val="Times New Roman"/>
      <family val="1"/>
    </font>
    <font>
      <i/>
      <sz val="13"/>
      <name val="Times New Roman"/>
      <family val="1"/>
    </font>
    <font>
      <b/>
      <sz val="13"/>
      <color indexed="8"/>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thick">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s>
  <cellStyleXfs count="1">
    <xf numFmtId="0" fontId="0" fillId="0" borderId="0"/>
  </cellStyleXfs>
  <cellXfs count="14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5" fillId="2" borderId="1" xfId="0" applyFont="1" applyFill="1" applyBorder="1" applyAlignment="1">
      <alignment horizontal="left" vertical="center" wrapText="1"/>
    </xf>
    <xf numFmtId="0" fontId="5" fillId="0" borderId="0" xfId="0" applyFont="1" applyAlignment="1">
      <alignment horizontal="justify" vertical="center"/>
    </xf>
    <xf numFmtId="0" fontId="2" fillId="0" borderId="0" xfId="0" applyFont="1" applyAlignment="1">
      <alignment horizontal="left" vertical="center"/>
    </xf>
    <xf numFmtId="0" fontId="2" fillId="0" borderId="0" xfId="0" applyFont="1" applyAlignment="1">
      <alignment horizontal="left" vertical="center" wrapText="1"/>
    </xf>
    <xf numFmtId="0" fontId="5" fillId="0" borderId="0" xfId="0" applyFont="1" applyAlignment="1">
      <alignment vertical="center" wrapText="1"/>
    </xf>
    <xf numFmtId="0" fontId="5" fillId="0" borderId="1" xfId="0" applyFont="1" applyBorder="1" applyAlignment="1">
      <alignment horizontal="justify" vertical="center"/>
    </xf>
    <xf numFmtId="0" fontId="21" fillId="0" borderId="1" xfId="0" applyFont="1" applyBorder="1" applyAlignment="1">
      <alignment horizontal="left" vertical="center"/>
    </xf>
    <xf numFmtId="0" fontId="21" fillId="0" borderId="1" xfId="0" applyFont="1" applyBorder="1" applyAlignment="1">
      <alignment vertical="center"/>
    </xf>
    <xf numFmtId="0" fontId="2" fillId="0" borderId="0" xfId="0" applyFont="1" applyAlignment="1">
      <alignment vertical="center"/>
    </xf>
    <xf numFmtId="0" fontId="5" fillId="2" borderId="6" xfId="0" applyFont="1" applyFill="1" applyBorder="1" applyAlignment="1">
      <alignment horizontal="left" vertical="center" wrapText="1"/>
    </xf>
    <xf numFmtId="0" fontId="21" fillId="0" borderId="1" xfId="0" applyFont="1" applyBorder="1" applyAlignment="1">
      <alignment vertical="center" wrapText="1"/>
    </xf>
    <xf numFmtId="0" fontId="21" fillId="0" borderId="1" xfId="0" applyFont="1" applyBorder="1" applyAlignment="1">
      <alignment wrapText="1"/>
    </xf>
    <xf numFmtId="0" fontId="5" fillId="0" borderId="0" xfId="0" applyFont="1" applyAlignment="1">
      <alignment horizontal="left" vertical="center" wrapText="1"/>
    </xf>
    <xf numFmtId="0" fontId="23" fillId="0" borderId="0" xfId="0" applyFont="1" applyAlignment="1">
      <alignment wrapText="1"/>
    </xf>
    <xf numFmtId="0" fontId="2" fillId="0" borderId="0" xfId="0" applyFont="1" applyAlignment="1">
      <alignment wrapText="1"/>
    </xf>
    <xf numFmtId="0" fontId="5" fillId="0" borderId="1" xfId="0" applyFont="1" applyBorder="1" applyAlignment="1">
      <alignment horizontal="left" vertical="center" wrapText="1"/>
    </xf>
    <xf numFmtId="0" fontId="5" fillId="2" borderId="2" xfId="0" applyFont="1" applyFill="1" applyBorder="1" applyAlignment="1">
      <alignment horizontal="justify" vertical="center" wrapText="1"/>
    </xf>
    <xf numFmtId="0" fontId="25" fillId="2" borderId="1" xfId="0" applyFont="1" applyFill="1" applyBorder="1" applyAlignment="1">
      <alignment horizontal="justify" vertical="center" wrapText="1"/>
    </xf>
    <xf numFmtId="0" fontId="22" fillId="0" borderId="0" xfId="0" applyFont="1" applyFill="1" applyAlignment="1">
      <alignment horizontal="center"/>
    </xf>
    <xf numFmtId="0" fontId="25" fillId="2" borderId="2" xfId="0" applyFont="1" applyFill="1" applyBorder="1" applyAlignment="1">
      <alignment horizontal="justify" vertical="center" wrapText="1"/>
    </xf>
    <xf numFmtId="0" fontId="25" fillId="2" borderId="10" xfId="0" applyFont="1" applyFill="1" applyBorder="1" applyAlignment="1">
      <alignment horizontal="justify" vertical="center" wrapText="1"/>
    </xf>
    <xf numFmtId="0" fontId="25" fillId="2" borderId="3" xfId="0" applyFont="1" applyFill="1" applyBorder="1" applyAlignment="1">
      <alignment horizontal="justify" vertical="center" wrapText="1"/>
    </xf>
    <xf numFmtId="0" fontId="26" fillId="2" borderId="1" xfId="0" applyFont="1" applyFill="1" applyBorder="1" applyAlignment="1">
      <alignment horizontal="center" vertical="center" wrapText="1"/>
    </xf>
    <xf numFmtId="0" fontId="21" fillId="2" borderId="2" xfId="0" applyFont="1" applyFill="1" applyBorder="1" applyAlignment="1">
      <alignment horizontal="justify" vertical="center" wrapText="1"/>
    </xf>
    <xf numFmtId="0" fontId="24" fillId="0" borderId="11" xfId="0" applyFont="1" applyFill="1" applyBorder="1" applyAlignment="1">
      <alignment vertical="center" wrapText="1"/>
    </xf>
    <xf numFmtId="0" fontId="5" fillId="2" borderId="9" xfId="0" applyFont="1" applyFill="1" applyBorder="1" applyAlignment="1">
      <alignment horizontal="justify" vertical="center" wrapText="1"/>
    </xf>
    <xf numFmtId="0" fontId="5" fillId="2" borderId="2" xfId="0" applyFont="1" applyFill="1" applyBorder="1" applyAlignment="1">
      <alignment horizontal="left" vertical="center" wrapText="1"/>
    </xf>
    <xf numFmtId="0" fontId="5" fillId="0" borderId="1" xfId="0" applyFont="1" applyBorder="1" applyAlignment="1">
      <alignment vertical="center" wrapText="1"/>
    </xf>
    <xf numFmtId="0" fontId="5" fillId="0" borderId="0" xfId="0" applyFont="1" applyAlignment="1">
      <alignment wrapText="1"/>
    </xf>
    <xf numFmtId="0" fontId="5" fillId="2" borderId="1" xfId="0" applyFont="1" applyFill="1" applyBorder="1" applyAlignment="1">
      <alignment vertical="center" wrapText="1"/>
    </xf>
    <xf numFmtId="0" fontId="5" fillId="0" borderId="2" xfId="0" applyFont="1" applyBorder="1" applyAlignment="1">
      <alignment horizontal="left" vertical="center" wrapText="1"/>
    </xf>
    <xf numFmtId="0" fontId="5" fillId="0" borderId="3" xfId="0" applyFont="1" applyBorder="1" applyAlignment="1">
      <alignment horizontal="justify" vertical="center"/>
    </xf>
    <xf numFmtId="0" fontId="5" fillId="0" borderId="12" xfId="0" applyFont="1" applyBorder="1" applyAlignment="1">
      <alignment vertical="center" wrapText="1"/>
    </xf>
    <xf numFmtId="0" fontId="5" fillId="0" borderId="12" xfId="0" applyFont="1" applyBorder="1" applyAlignment="1">
      <alignment horizontal="left" vertical="center" wrapText="1"/>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15" xfId="0" applyFont="1" applyBorder="1" applyAlignment="1">
      <alignment horizontal="justify" vertical="center" wrapText="1"/>
    </xf>
    <xf numFmtId="0" fontId="5" fillId="0" borderId="1" xfId="0" applyFont="1" applyBorder="1" applyAlignment="1">
      <alignment wrapText="1"/>
    </xf>
    <xf numFmtId="0" fontId="27" fillId="0" borderId="0" xfId="0" applyFont="1" applyAlignment="1">
      <alignment vertical="center"/>
    </xf>
    <xf numFmtId="0" fontId="5" fillId="0" borderId="12" xfId="0" applyFont="1" applyBorder="1" applyAlignment="1">
      <alignment horizontal="justify" vertical="center"/>
    </xf>
    <xf numFmtId="0" fontId="9" fillId="0" borderId="0" xfId="0" applyFont="1" applyAlignment="1">
      <alignment horizontal="center" vertical="center"/>
    </xf>
    <xf numFmtId="0" fontId="8" fillId="0" borderId="0" xfId="0" applyFont="1" applyAlignment="1">
      <alignment horizontal="left" vertical="center"/>
    </xf>
    <xf numFmtId="0" fontId="18"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5" fillId="0" borderId="0" xfId="0" applyFont="1" applyAlignment="1">
      <alignment horizontal="left" vertical="center"/>
    </xf>
    <xf numFmtId="0" fontId="28" fillId="0" borderId="0" xfId="0" applyFont="1" applyBorder="1" applyAlignment="1">
      <alignment horizontal="center" vertical="top" wrapText="1"/>
    </xf>
    <xf numFmtId="0" fontId="29" fillId="0" borderId="0" xfId="0" applyFont="1" applyBorder="1" applyAlignment="1">
      <alignment horizontal="center" vertical="top" wrapText="1"/>
    </xf>
    <xf numFmtId="0" fontId="29" fillId="0" borderId="0" xfId="0" applyFont="1" applyBorder="1" applyAlignment="1">
      <alignment horizontal="center" vertical="center" wrapText="1"/>
    </xf>
    <xf numFmtId="0" fontId="28" fillId="0" borderId="0" xfId="0" applyFont="1" applyBorder="1" applyAlignment="1">
      <alignment horizontal="center" vertical="top" wrapText="1"/>
    </xf>
    <xf numFmtId="0" fontId="29" fillId="0" borderId="0" xfId="0" applyFont="1" applyBorder="1" applyAlignment="1">
      <alignment horizontal="center" vertical="top" wrapText="1"/>
    </xf>
    <xf numFmtId="0" fontId="29" fillId="0" borderId="0" xfId="0" applyFont="1" applyBorder="1" applyAlignment="1">
      <alignment horizontal="left" vertical="center" wrapText="1"/>
    </xf>
    <xf numFmtId="1" fontId="29" fillId="0" borderId="0" xfId="0" applyNumberFormat="1" applyFont="1" applyBorder="1" applyAlignment="1">
      <alignment horizontal="center" vertical="center" wrapText="1"/>
    </xf>
    <xf numFmtId="0" fontId="28" fillId="0" borderId="0" xfId="0" applyFont="1" applyBorder="1" applyAlignment="1">
      <alignment horizontal="center" vertical="center" wrapText="1"/>
    </xf>
    <xf numFmtId="0" fontId="30" fillId="0" borderId="0" xfId="0" applyFont="1" applyBorder="1" applyAlignment="1">
      <alignment horizontal="right" vertical="center"/>
    </xf>
    <xf numFmtId="0" fontId="3" fillId="0" borderId="0" xfId="0" applyFont="1" applyAlignment="1">
      <alignment horizontal="center" vertical="center"/>
    </xf>
    <xf numFmtId="0" fontId="29" fillId="0" borderId="0" xfId="0" applyFont="1" applyBorder="1" applyAlignment="1">
      <alignment horizontal="center" vertical="center"/>
    </xf>
    <xf numFmtId="0" fontId="3" fillId="2" borderId="0" xfId="0" applyFont="1" applyFill="1" applyAlignment="1">
      <alignment horizontal="center" vertical="center"/>
    </xf>
    <xf numFmtId="0" fontId="28" fillId="0" borderId="0" xfId="0" applyFont="1" applyBorder="1" applyAlignment="1">
      <alignment vertical="center" wrapText="1"/>
    </xf>
    <xf numFmtId="0" fontId="14" fillId="0" borderId="0" xfId="0" applyFont="1"/>
    <xf numFmtId="0" fontId="3" fillId="0" borderId="0" xfId="0" applyFont="1"/>
    <xf numFmtId="0" fontId="3" fillId="2" borderId="9"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9" xfId="0" applyFont="1" applyFill="1" applyBorder="1" applyAlignment="1">
      <alignment horizontal="left" vertical="center" wrapText="1"/>
    </xf>
    <xf numFmtId="0" fontId="3" fillId="2" borderId="9"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17" fillId="0" borderId="17" xfId="0" applyFont="1" applyFill="1" applyBorder="1" applyAlignment="1">
      <alignment horizontal="justify" vertical="center" wrapText="1"/>
    </xf>
    <xf numFmtId="1" fontId="8" fillId="2" borderId="17" xfId="0" applyNumberFormat="1" applyFont="1" applyFill="1" applyBorder="1" applyAlignment="1">
      <alignment horizontal="center" vertical="center" wrapText="1"/>
    </xf>
    <xf numFmtId="0" fontId="8" fillId="0" borderId="17" xfId="0" applyFont="1" applyFill="1" applyBorder="1" applyAlignment="1">
      <alignment vertical="center" wrapText="1"/>
    </xf>
    <xf numFmtId="0" fontId="29" fillId="0" borderId="16" xfId="0" applyFont="1" applyFill="1" applyBorder="1" applyAlignment="1">
      <alignment vertical="center"/>
    </xf>
    <xf numFmtId="1" fontId="8" fillId="2" borderId="16"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1267" y="277283"/>
          <a:ext cx="4687358" cy="66992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19" name="Group 18"/>
        <xdr:cNvGrpSpPr/>
      </xdr:nvGrpSpPr>
      <xdr:grpSpPr>
        <a:xfrm>
          <a:off x="95250" y="45185"/>
          <a:ext cx="3237442" cy="746760"/>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1520418</xdr:colOff>
      <xdr:row>0</xdr:row>
      <xdr:rowOff>742082</xdr:rowOff>
    </xdr:from>
    <xdr:to>
      <xdr:col>2</xdr:col>
      <xdr:colOff>261358</xdr:colOff>
      <xdr:row>0</xdr:row>
      <xdr:rowOff>743670</xdr:rowOff>
    </xdr:to>
    <xdr:cxnSp macro="">
      <xdr:nvCxnSpPr>
        <xdr:cNvPr id="2" name="Straight Connector 1"/>
        <xdr:cNvCxnSpPr/>
      </xdr:nvCxnSpPr>
      <xdr:spPr>
        <a:xfrm>
          <a:off x="1829981" y="742082"/>
          <a:ext cx="443533"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631548</xdr:colOff>
      <xdr:row>0</xdr:row>
      <xdr:rowOff>558041</xdr:rowOff>
    </xdr:from>
    <xdr:to>
      <xdr:col>11</xdr:col>
      <xdr:colOff>693667</xdr:colOff>
      <xdr:row>0</xdr:row>
      <xdr:rowOff>559629</xdr:rowOff>
    </xdr:to>
    <xdr:cxnSp macro="">
      <xdr:nvCxnSpPr>
        <xdr:cNvPr id="3" name="Straight Connector 2"/>
        <xdr:cNvCxnSpPr/>
      </xdr:nvCxnSpPr>
      <xdr:spPr>
        <a:xfrm>
          <a:off x="7179986" y="558041"/>
          <a:ext cx="293152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1190625</xdr:colOff>
      <xdr:row>0</xdr:row>
      <xdr:rowOff>64635</xdr:rowOff>
    </xdr:from>
    <xdr:to>
      <xdr:col>12</xdr:col>
      <xdr:colOff>2200002</xdr:colOff>
      <xdr:row>0</xdr:row>
      <xdr:rowOff>404813</xdr:rowOff>
    </xdr:to>
    <xdr:sp macro="" textlink="">
      <xdr:nvSpPr>
        <xdr:cNvPr id="4" name="Text Box 10"/>
        <xdr:cNvSpPr txBox="1"/>
      </xdr:nvSpPr>
      <xdr:spPr>
        <a:xfrm>
          <a:off x="11487150" y="64635"/>
          <a:ext cx="1009377" cy="340178"/>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n-US" sz="1100">
              <a:effectLst/>
              <a:latin typeface="Arial"/>
              <a:ea typeface="Arial"/>
              <a:cs typeface="Times New Roman"/>
            </a:rPr>
            <a:t>Mẫu 02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ONGHOPdanhgia-gv-khoa%20CNNhi&#7879;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âu01"/>
      <sheetName val="kêMinhChứng"/>
      <sheetName val="mẫu 1 rutgon"/>
      <sheetName val="Mẫu 02 soan"/>
    </sheetNames>
    <sheetDataSet>
      <sheetData sheetId="0" refreshError="1"/>
      <sheetData sheetId="1" refreshError="1"/>
      <sheetData sheetId="2">
        <row r="22">
          <cell r="U22">
            <v>93.181818181818173</v>
          </cell>
        </row>
      </sheetData>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6" zoomScale="90" zoomScaleNormal="90" workbookViewId="0">
      <selection activeCell="J21" sqref="J2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8.140625" customWidth="1"/>
  </cols>
  <sheetData>
    <row r="6" spans="1:12" ht="18.75" x14ac:dyDescent="0.25">
      <c r="A6" s="102" t="s">
        <v>60</v>
      </c>
      <c r="B6" s="102"/>
      <c r="C6" s="102"/>
      <c r="D6" s="102"/>
      <c r="E6" s="102"/>
      <c r="F6" s="102"/>
      <c r="G6" s="102"/>
      <c r="H6" s="102"/>
      <c r="I6" s="102"/>
      <c r="J6" s="102"/>
    </row>
    <row r="7" spans="1:12" ht="18.75" x14ac:dyDescent="0.25">
      <c r="A7" s="102" t="s">
        <v>61</v>
      </c>
      <c r="B7" s="102"/>
      <c r="C7" s="102"/>
      <c r="D7" s="102"/>
      <c r="E7" s="102"/>
      <c r="F7" s="102"/>
      <c r="G7" s="102"/>
      <c r="H7" s="102"/>
      <c r="I7" s="102"/>
      <c r="J7" s="102"/>
    </row>
    <row r="8" spans="1:12" ht="16.5" x14ac:dyDescent="0.25">
      <c r="A8" s="103" t="s">
        <v>83</v>
      </c>
      <c r="B8" s="103"/>
      <c r="C8" s="103"/>
      <c r="D8" s="103"/>
      <c r="E8" s="103"/>
      <c r="F8" s="103"/>
      <c r="G8" s="103"/>
      <c r="H8" s="103"/>
      <c r="I8" s="103"/>
      <c r="J8" s="103"/>
    </row>
    <row r="9" spans="1:12" ht="16.5" x14ac:dyDescent="0.25">
      <c r="A9" s="103" t="s">
        <v>82</v>
      </c>
      <c r="B9" s="103"/>
      <c r="C9" s="103"/>
      <c r="D9" s="103"/>
      <c r="E9" s="103"/>
      <c r="F9" s="103"/>
      <c r="G9" s="103"/>
      <c r="H9" s="103"/>
      <c r="I9" s="103"/>
      <c r="J9" s="103"/>
    </row>
    <row r="10" spans="1:12" ht="16.5" x14ac:dyDescent="0.25">
      <c r="A10" s="103" t="s">
        <v>81</v>
      </c>
      <c r="B10" s="103"/>
      <c r="C10" s="103"/>
      <c r="D10" s="103"/>
      <c r="E10" s="103"/>
      <c r="F10" s="103"/>
      <c r="G10" s="103"/>
      <c r="H10" s="103"/>
      <c r="I10" s="103"/>
      <c r="J10" s="103"/>
    </row>
    <row r="11" spans="1:12" ht="20.45" customHeight="1" x14ac:dyDescent="0.25">
      <c r="A11" s="33" t="s">
        <v>80</v>
      </c>
      <c r="B11" s="33"/>
      <c r="C11" s="33"/>
      <c r="D11" s="33"/>
      <c r="E11" s="33"/>
      <c r="F11" s="33"/>
      <c r="G11" s="33"/>
      <c r="H11" s="33"/>
      <c r="I11" s="33"/>
      <c r="J11" s="33"/>
    </row>
    <row r="12" spans="1:12" ht="9.6" customHeight="1" thickBot="1" x14ac:dyDescent="0.4">
      <c r="B12" s="18"/>
      <c r="C12" s="18"/>
      <c r="D12" s="34"/>
      <c r="E12" s="34"/>
      <c r="F12" s="18"/>
      <c r="G12" s="18"/>
      <c r="H12" s="18"/>
      <c r="I12" s="18"/>
      <c r="J12" s="49"/>
    </row>
    <row r="13" spans="1:12" ht="17.45" customHeight="1" thickBot="1" x14ac:dyDescent="0.3">
      <c r="A13" s="111" t="s">
        <v>0</v>
      </c>
      <c r="B13" s="111" t="s">
        <v>1</v>
      </c>
      <c r="C13" s="111" t="s">
        <v>1</v>
      </c>
      <c r="D13" s="113" t="s">
        <v>2</v>
      </c>
      <c r="E13" s="114"/>
      <c r="F13" s="115"/>
      <c r="G13" s="113" t="s">
        <v>3</v>
      </c>
      <c r="H13" s="114"/>
      <c r="I13" s="114"/>
      <c r="J13" s="115"/>
    </row>
    <row r="14" spans="1:12" ht="142.5" thickBot="1" x14ac:dyDescent="0.3">
      <c r="A14" s="112"/>
      <c r="B14" s="112"/>
      <c r="C14" s="112"/>
      <c r="D14" s="35" t="s">
        <v>71</v>
      </c>
      <c r="E14" s="35" t="s">
        <v>76</v>
      </c>
      <c r="F14" s="1" t="s">
        <v>78</v>
      </c>
      <c r="G14" s="1" t="s">
        <v>72</v>
      </c>
      <c r="H14" s="1" t="s">
        <v>73</v>
      </c>
      <c r="I14" s="2" t="s">
        <v>77</v>
      </c>
      <c r="J14" s="1" t="s">
        <v>79</v>
      </c>
    </row>
    <row r="15" spans="1:12" s="17" customFormat="1" ht="32.25" thickBot="1" x14ac:dyDescent="0.3">
      <c r="A15" s="20" t="s">
        <v>4</v>
      </c>
      <c r="B15" s="21">
        <f>SUM(B16,B23,B26)</f>
        <v>20</v>
      </c>
      <c r="C15" s="21">
        <f>SUM(C16,C23,C26)</f>
        <v>20</v>
      </c>
      <c r="D15" s="21">
        <f>SUM(D16,D23,D26)</f>
        <v>18</v>
      </c>
      <c r="E15" s="22">
        <f>(D15/B15)</f>
        <v>0.9</v>
      </c>
      <c r="F15" s="40" t="str">
        <f>IF(E15&gt;=0.5,"Đạt","Không đạt")</f>
        <v>Đạt</v>
      </c>
      <c r="G15" s="21">
        <f>SUM(G16,G23,G26)</f>
        <v>0</v>
      </c>
      <c r="H15" s="21">
        <f>SUM(H16,H23,H26)</f>
        <v>0</v>
      </c>
      <c r="I15" s="22">
        <f t="shared" ref="I15:I46" si="0">(H15/B15)</f>
        <v>0</v>
      </c>
      <c r="J15" s="40" t="str">
        <f>IF(I15&gt;=0.5,"Đạt","Không đạt")</f>
        <v>Không đạt</v>
      </c>
    </row>
    <row r="16" spans="1:12"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0</v>
      </c>
      <c r="H16" s="24">
        <f>SUM(H17:H22)</f>
        <v>0</v>
      </c>
      <c r="I16" s="26">
        <f t="shared" si="0"/>
        <v>0</v>
      </c>
      <c r="J16" s="24" t="str">
        <f>IF(I16&gt;=0.5,"Đạt","Không đạt")</f>
        <v>Không đạt</v>
      </c>
      <c r="L16" s="80" t="s">
        <v>221</v>
      </c>
    </row>
    <row r="17" spans="1:12" ht="172.5" thickBot="1" x14ac:dyDescent="0.3">
      <c r="A17" s="4" t="s">
        <v>6</v>
      </c>
      <c r="B17" s="42">
        <v>2</v>
      </c>
      <c r="C17" s="3">
        <v>2</v>
      </c>
      <c r="D17" s="36">
        <v>2</v>
      </c>
      <c r="E17" s="44">
        <f>(D17/B17)</f>
        <v>1</v>
      </c>
      <c r="F17" s="62" t="s">
        <v>84</v>
      </c>
      <c r="G17" s="59"/>
      <c r="H17" s="15"/>
      <c r="I17" s="16">
        <f t="shared" si="0"/>
        <v>0</v>
      </c>
      <c r="J17" s="53"/>
      <c r="L17" s="78" t="s">
        <v>222</v>
      </c>
    </row>
    <row r="18" spans="1:12" ht="120.75" thickBot="1" x14ac:dyDescent="0.3">
      <c r="A18" s="6" t="s">
        <v>7</v>
      </c>
      <c r="B18" s="42">
        <v>2</v>
      </c>
      <c r="C18" s="3">
        <v>2</v>
      </c>
      <c r="D18" s="36">
        <v>2</v>
      </c>
      <c r="E18" s="44">
        <f t="shared" ref="E18:E22" si="1">(D18/B18)</f>
        <v>1</v>
      </c>
      <c r="F18" s="62" t="s">
        <v>85</v>
      </c>
      <c r="G18" s="59"/>
      <c r="H18" s="15"/>
      <c r="I18" s="16">
        <f t="shared" si="0"/>
        <v>0</v>
      </c>
      <c r="J18" s="53"/>
      <c r="L18" s="6" t="s">
        <v>218</v>
      </c>
    </row>
    <row r="19" spans="1:12" ht="72.75" thickBot="1" x14ac:dyDescent="0.3">
      <c r="A19" s="6" t="s">
        <v>8</v>
      </c>
      <c r="B19" s="42">
        <v>2</v>
      </c>
      <c r="C19" s="3">
        <v>2</v>
      </c>
      <c r="D19" s="36">
        <v>2</v>
      </c>
      <c r="E19" s="44">
        <f t="shared" si="1"/>
        <v>1</v>
      </c>
      <c r="F19" s="62" t="s">
        <v>86</v>
      </c>
      <c r="G19" s="59"/>
      <c r="H19" s="15"/>
      <c r="I19" s="16">
        <f t="shared" si="0"/>
        <v>0</v>
      </c>
      <c r="J19" s="53"/>
      <c r="L19" s="6" t="s">
        <v>219</v>
      </c>
    </row>
    <row r="20" spans="1:12" ht="72.75" thickBot="1" x14ac:dyDescent="0.3">
      <c r="A20" s="6" t="s">
        <v>9</v>
      </c>
      <c r="B20" s="42">
        <v>2</v>
      </c>
      <c r="C20" s="3">
        <v>2</v>
      </c>
      <c r="D20" s="36">
        <v>2</v>
      </c>
      <c r="E20" s="44">
        <f t="shared" si="1"/>
        <v>1</v>
      </c>
      <c r="F20" s="62" t="s">
        <v>88</v>
      </c>
      <c r="G20" s="59"/>
      <c r="H20" s="15"/>
      <c r="I20" s="16">
        <f t="shared" si="0"/>
        <v>0</v>
      </c>
      <c r="J20" s="53"/>
      <c r="L20" s="6" t="s">
        <v>87</v>
      </c>
    </row>
    <row r="21" spans="1:12" ht="60.75" thickBot="1" x14ac:dyDescent="0.3">
      <c r="A21" s="6" t="s">
        <v>10</v>
      </c>
      <c r="B21" s="42">
        <v>2</v>
      </c>
      <c r="C21" s="3">
        <v>2</v>
      </c>
      <c r="D21" s="36">
        <v>1</v>
      </c>
      <c r="E21" s="44">
        <f t="shared" si="1"/>
        <v>0.5</v>
      </c>
      <c r="F21" s="62" t="s">
        <v>440</v>
      </c>
      <c r="G21" s="59"/>
      <c r="H21" s="15"/>
      <c r="I21" s="16">
        <f t="shared" si="0"/>
        <v>0</v>
      </c>
      <c r="J21" s="53"/>
      <c r="L21" s="6" t="s">
        <v>220</v>
      </c>
    </row>
    <row r="22" spans="1:12" ht="48.75" thickBot="1" x14ac:dyDescent="0.3">
      <c r="A22" s="6" t="s">
        <v>11</v>
      </c>
      <c r="B22" s="42">
        <v>2</v>
      </c>
      <c r="C22" s="3">
        <v>2</v>
      </c>
      <c r="D22" s="36">
        <v>1</v>
      </c>
      <c r="E22" s="44">
        <f t="shared" si="1"/>
        <v>0.5</v>
      </c>
      <c r="F22" s="62" t="s">
        <v>90</v>
      </c>
      <c r="G22" s="59"/>
      <c r="H22" s="15"/>
      <c r="I22" s="16">
        <f t="shared" si="0"/>
        <v>0</v>
      </c>
      <c r="J22" s="53"/>
      <c r="L22" s="79" t="s">
        <v>89</v>
      </c>
    </row>
    <row r="23" spans="1:12" s="17" customFormat="1" ht="32.25" thickBot="1" x14ac:dyDescent="0.3">
      <c r="A23" s="23" t="s">
        <v>12</v>
      </c>
      <c r="B23" s="24">
        <f>SUM(B24:B25)</f>
        <v>4</v>
      </c>
      <c r="C23" s="24">
        <f>SUM(C24:C25)</f>
        <v>4</v>
      </c>
      <c r="D23" s="24">
        <f>SUM(D24:D25)</f>
        <v>4</v>
      </c>
      <c r="E23" s="25">
        <f>(D23/B23)</f>
        <v>1</v>
      </c>
      <c r="F23" s="24" t="str">
        <f>IF(E23&gt;=0.5,"Đạt","Không đạt")</f>
        <v>Đạt</v>
      </c>
      <c r="G23" s="24">
        <f>SUM(G24:G25)</f>
        <v>0</v>
      </c>
      <c r="H23" s="24">
        <f>SUM(H24:H25)</f>
        <v>0</v>
      </c>
      <c r="I23" s="26">
        <f>(H23/B23)</f>
        <v>0</v>
      </c>
      <c r="J23" s="45" t="str">
        <f>IF(I23&gt;=0.5,"Đạt","Không đạt")</f>
        <v>Không đạt</v>
      </c>
      <c r="L23"/>
    </row>
    <row r="24" spans="1:12" ht="264.75" thickBot="1" x14ac:dyDescent="0.3">
      <c r="A24" s="6" t="s">
        <v>70</v>
      </c>
      <c r="B24" s="43">
        <v>2</v>
      </c>
      <c r="C24" s="7">
        <v>2</v>
      </c>
      <c r="D24" s="36">
        <v>2</v>
      </c>
      <c r="E24" s="44">
        <f t="shared" ref="E24:E25" si="2">(D24/B24)</f>
        <v>1</v>
      </c>
      <c r="F24" s="54" t="s">
        <v>91</v>
      </c>
      <c r="G24" s="59"/>
      <c r="H24" s="15"/>
      <c r="I24" s="16">
        <f t="shared" si="0"/>
        <v>0</v>
      </c>
      <c r="J24" s="55"/>
      <c r="L24" s="79" t="s">
        <v>223</v>
      </c>
    </row>
    <row r="25" spans="1:12" ht="64.5" thickBot="1" x14ac:dyDescent="0.3">
      <c r="A25" s="4" t="s">
        <v>13</v>
      </c>
      <c r="B25" s="42">
        <v>2</v>
      </c>
      <c r="C25" s="3">
        <v>2</v>
      </c>
      <c r="D25" s="36">
        <v>2</v>
      </c>
      <c r="E25" s="44">
        <f t="shared" si="2"/>
        <v>1</v>
      </c>
      <c r="F25" s="51" t="s">
        <v>91</v>
      </c>
      <c r="G25" s="59">
        <v>0</v>
      </c>
      <c r="H25" s="15">
        <v>0</v>
      </c>
      <c r="I25" s="16">
        <f t="shared" si="0"/>
        <v>0</v>
      </c>
      <c r="J25" s="53"/>
      <c r="L25" s="81" t="s">
        <v>237</v>
      </c>
    </row>
    <row r="26" spans="1:12" s="17" customFormat="1" ht="32.25" thickBot="1" x14ac:dyDescent="0.3">
      <c r="A26" s="23" t="s">
        <v>14</v>
      </c>
      <c r="B26" s="24">
        <f>SUM(B27:B28)</f>
        <v>4</v>
      </c>
      <c r="C26" s="24">
        <f>SUM(C27:C28)</f>
        <v>4</v>
      </c>
      <c r="D26" s="24">
        <f>SUM(D27:D28)</f>
        <v>4</v>
      </c>
      <c r="E26" s="25">
        <f>(D26/B26)</f>
        <v>1</v>
      </c>
      <c r="F26" s="24" t="str">
        <f>IF(E26&gt;=0.5,"Đạt","Không đạt")</f>
        <v>Đạt</v>
      </c>
      <c r="G26" s="24">
        <f>SUM(G27:G28)</f>
        <v>0</v>
      </c>
      <c r="H26" s="24">
        <f>SUM(H27:H28)</f>
        <v>0</v>
      </c>
      <c r="I26" s="26">
        <f>(H26/B26)</f>
        <v>0</v>
      </c>
      <c r="J26" s="46" t="str">
        <f>IF(I26&gt;=0.5,"Đạt","Không đạt")</f>
        <v>Không đạt</v>
      </c>
      <c r="L26" s="82"/>
    </row>
    <row r="27" spans="1:12" ht="96.75" thickBot="1" x14ac:dyDescent="0.3">
      <c r="A27" s="6" t="s">
        <v>15</v>
      </c>
      <c r="B27" s="42">
        <v>2</v>
      </c>
      <c r="C27" s="3">
        <v>2</v>
      </c>
      <c r="D27" s="36">
        <v>2</v>
      </c>
      <c r="E27" s="44">
        <f t="shared" ref="E27:E28" si="3">(D27/B27)</f>
        <v>1</v>
      </c>
      <c r="F27" s="118" t="s">
        <v>92</v>
      </c>
      <c r="G27" s="59"/>
      <c r="H27" s="15"/>
      <c r="I27" s="16">
        <f t="shared" si="0"/>
        <v>0</v>
      </c>
      <c r="J27" s="53"/>
      <c r="L27" s="79" t="s">
        <v>224</v>
      </c>
    </row>
    <row r="28" spans="1:12" ht="60.75" thickBot="1" x14ac:dyDescent="0.3">
      <c r="A28" s="4" t="s">
        <v>16</v>
      </c>
      <c r="B28" s="42">
        <v>2</v>
      </c>
      <c r="C28" s="3">
        <v>2</v>
      </c>
      <c r="D28" s="36">
        <v>2</v>
      </c>
      <c r="E28" s="44">
        <f t="shared" si="3"/>
        <v>1</v>
      </c>
      <c r="F28" s="51" t="s">
        <v>439</v>
      </c>
      <c r="G28" s="59"/>
      <c r="H28" s="15"/>
      <c r="I28" s="16">
        <f t="shared" si="0"/>
        <v>0</v>
      </c>
      <c r="J28" s="53"/>
      <c r="L28" s="87" t="s">
        <v>238</v>
      </c>
    </row>
    <row r="29" spans="1:12" s="17" customFormat="1" ht="32.25" thickBot="1" x14ac:dyDescent="0.3">
      <c r="A29" s="20" t="s">
        <v>17</v>
      </c>
      <c r="B29" s="21">
        <f>SUM(B30,B33,B40,B45,B48,B51,B54,B59,B62)</f>
        <v>52</v>
      </c>
      <c r="C29" s="21">
        <f>SUM(C30,C33,C40,C45,C48,C51,C54,C59,C62)</f>
        <v>52</v>
      </c>
      <c r="D29" s="21">
        <f>SUM(D30,D33,D40,D45,D48,D51,D54,D59,D62)</f>
        <v>48</v>
      </c>
      <c r="E29" s="22">
        <f>(D29/B29)</f>
        <v>0.92307692307692313</v>
      </c>
      <c r="F29" s="40" t="str">
        <f>IF(E29&gt;=0.5,"Đạt","Không đạt")</f>
        <v>Đạt</v>
      </c>
      <c r="G29" s="21">
        <f>SUM(G30,G33,G40,G45,G48,G51,G54,G59,G62)</f>
        <v>0</v>
      </c>
      <c r="H29" s="21">
        <f>SUM(H30,H33,H40,H45,H48,H51,H54,H59,H62)</f>
        <v>0</v>
      </c>
      <c r="I29" s="22">
        <f t="shared" si="0"/>
        <v>0</v>
      </c>
      <c r="J29" s="47" t="str">
        <f>IF(I29&gt;=0.5,"Đạt","Không đạt")</f>
        <v>Không đạt</v>
      </c>
      <c r="L29" s="83"/>
    </row>
    <row r="30" spans="1:12" s="17" customFormat="1" ht="60" customHeight="1" thickBot="1" x14ac:dyDescent="0.3">
      <c r="A30" s="23" t="s">
        <v>18</v>
      </c>
      <c r="B30" s="24">
        <f>SUM(B31:B32)</f>
        <v>4</v>
      </c>
      <c r="C30" s="24">
        <f>SUM(C31:C32)</f>
        <v>4</v>
      </c>
      <c r="D30" s="24">
        <f>SUM(D31:D32)</f>
        <v>4</v>
      </c>
      <c r="E30" s="25">
        <f>(D30/B30)</f>
        <v>1</v>
      </c>
      <c r="F30" s="24" t="str">
        <f>IF(E30&gt;=0.5,"Đạt","Không đạt")</f>
        <v>Đạt</v>
      </c>
      <c r="G30" s="24">
        <f>SUM(G31:G32)</f>
        <v>0</v>
      </c>
      <c r="H30" s="24">
        <f>SUM(H31:H32)</f>
        <v>0</v>
      </c>
      <c r="I30" s="26">
        <f t="shared" si="0"/>
        <v>0</v>
      </c>
      <c r="J30" s="48" t="str">
        <f>IF(I30&gt;=0.5,"Đạt","Không đạt")</f>
        <v>Không đạt</v>
      </c>
      <c r="L30" s="84"/>
    </row>
    <row r="31" spans="1:12" ht="108.75" thickBot="1" x14ac:dyDescent="0.3">
      <c r="A31" s="6" t="s">
        <v>19</v>
      </c>
      <c r="B31" s="42">
        <v>2</v>
      </c>
      <c r="C31" s="3">
        <v>2</v>
      </c>
      <c r="D31" s="36">
        <v>2</v>
      </c>
      <c r="E31" s="44">
        <f t="shared" ref="E31:E32" si="4">(D31/B31)</f>
        <v>1</v>
      </c>
      <c r="F31" s="62" t="s">
        <v>433</v>
      </c>
      <c r="G31" s="59"/>
      <c r="H31" s="15"/>
      <c r="I31" s="16">
        <f t="shared" si="0"/>
        <v>0</v>
      </c>
      <c r="J31" s="52"/>
      <c r="L31" s="85" t="s">
        <v>239</v>
      </c>
    </row>
    <row r="32" spans="1:12" ht="37.5" customHeight="1" thickBot="1" x14ac:dyDescent="0.3">
      <c r="A32" s="6" t="s">
        <v>20</v>
      </c>
      <c r="B32" s="42">
        <v>2</v>
      </c>
      <c r="C32" s="3">
        <v>2</v>
      </c>
      <c r="D32" s="36">
        <v>2</v>
      </c>
      <c r="E32" s="44">
        <f t="shared" si="4"/>
        <v>1</v>
      </c>
      <c r="F32" s="62" t="s">
        <v>432</v>
      </c>
      <c r="G32" s="59"/>
      <c r="H32" s="15"/>
      <c r="I32" s="16">
        <f t="shared" si="0"/>
        <v>0</v>
      </c>
      <c r="J32" s="52"/>
      <c r="L32" s="83" t="s">
        <v>225</v>
      </c>
    </row>
    <row r="33" spans="1:12"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0</v>
      </c>
      <c r="H33" s="24">
        <f>SUM(H34:H39)</f>
        <v>0</v>
      </c>
      <c r="I33" s="26">
        <f t="shared" si="0"/>
        <v>0</v>
      </c>
      <c r="J33" s="48" t="str">
        <f>IF(I33&gt;=0.5,"Đạt","Không đạt")</f>
        <v>Không đạt</v>
      </c>
      <c r="L33" s="78"/>
    </row>
    <row r="34" spans="1:12" ht="51.75" thickBot="1" x14ac:dyDescent="0.3">
      <c r="A34" s="8" t="s">
        <v>22</v>
      </c>
      <c r="B34" s="42">
        <v>2</v>
      </c>
      <c r="C34" s="3">
        <v>2</v>
      </c>
      <c r="D34" s="36">
        <v>2</v>
      </c>
      <c r="E34" s="44">
        <f t="shared" ref="E34:E39" si="5">(D34/B34)</f>
        <v>1</v>
      </c>
      <c r="F34" s="74" t="s">
        <v>93</v>
      </c>
      <c r="G34" s="59"/>
      <c r="H34" s="15"/>
      <c r="I34" s="16">
        <f t="shared" si="0"/>
        <v>0</v>
      </c>
      <c r="J34" s="52"/>
      <c r="L34" s="6" t="s">
        <v>226</v>
      </c>
    </row>
    <row r="35" spans="1:12" ht="36.75" thickBot="1" x14ac:dyDescent="0.3">
      <c r="A35" s="6" t="s">
        <v>23</v>
      </c>
      <c r="B35" s="42">
        <v>2</v>
      </c>
      <c r="C35" s="3">
        <v>2</v>
      </c>
      <c r="D35" s="36">
        <v>2</v>
      </c>
      <c r="E35" s="44">
        <f t="shared" si="5"/>
        <v>1</v>
      </c>
      <c r="F35" s="51" t="s">
        <v>94</v>
      </c>
      <c r="G35" s="59"/>
      <c r="H35" s="15"/>
      <c r="I35" s="16">
        <f t="shared" si="0"/>
        <v>0</v>
      </c>
      <c r="J35" s="52"/>
      <c r="L35" s="6" t="s">
        <v>227</v>
      </c>
    </row>
    <row r="36" spans="1:12" ht="48.75" thickBot="1" x14ac:dyDescent="0.3">
      <c r="A36" s="6" t="s">
        <v>24</v>
      </c>
      <c r="B36" s="42">
        <v>2</v>
      </c>
      <c r="C36" s="3">
        <v>2</v>
      </c>
      <c r="D36" s="36">
        <v>2</v>
      </c>
      <c r="E36" s="44">
        <f t="shared" si="5"/>
        <v>1</v>
      </c>
      <c r="F36" s="67" t="s">
        <v>434</v>
      </c>
      <c r="G36" s="59"/>
      <c r="H36" s="15"/>
      <c r="I36" s="16">
        <f t="shared" si="0"/>
        <v>0</v>
      </c>
      <c r="J36" s="52"/>
      <c r="L36" s="78" t="s">
        <v>241</v>
      </c>
    </row>
    <row r="37" spans="1:12" ht="48.75" thickBot="1" x14ac:dyDescent="0.3">
      <c r="A37" s="6" t="s">
        <v>25</v>
      </c>
      <c r="B37" s="42">
        <v>2</v>
      </c>
      <c r="C37" s="3">
        <v>2</v>
      </c>
      <c r="D37" s="36">
        <v>2</v>
      </c>
      <c r="E37" s="44">
        <f t="shared" si="5"/>
        <v>1</v>
      </c>
      <c r="F37" s="63" t="s">
        <v>95</v>
      </c>
      <c r="G37" s="59"/>
      <c r="H37" s="15"/>
      <c r="I37" s="16">
        <f t="shared" si="0"/>
        <v>0</v>
      </c>
      <c r="J37" s="52"/>
      <c r="L37" s="78" t="s">
        <v>240</v>
      </c>
    </row>
    <row r="38" spans="1:12" ht="24.75" thickBot="1" x14ac:dyDescent="0.3">
      <c r="A38" s="6" t="s">
        <v>26</v>
      </c>
      <c r="B38" s="42">
        <v>2</v>
      </c>
      <c r="C38" s="3">
        <v>2</v>
      </c>
      <c r="D38" s="36">
        <v>0</v>
      </c>
      <c r="E38" s="44">
        <f t="shared" si="5"/>
        <v>0</v>
      </c>
      <c r="F38" s="51" t="s">
        <v>97</v>
      </c>
      <c r="G38" s="59"/>
      <c r="H38" s="15"/>
      <c r="I38" s="16">
        <f t="shared" si="0"/>
        <v>0</v>
      </c>
      <c r="J38" s="52"/>
      <c r="L38" s="79" t="s">
        <v>228</v>
      </c>
    </row>
    <row r="39" spans="1:12" ht="60.75" thickBot="1" x14ac:dyDescent="0.3">
      <c r="A39" s="6" t="s">
        <v>27</v>
      </c>
      <c r="B39" s="42">
        <v>2</v>
      </c>
      <c r="C39" s="3">
        <v>2</v>
      </c>
      <c r="D39" s="36">
        <v>2</v>
      </c>
      <c r="E39" s="44">
        <f t="shared" si="5"/>
        <v>1</v>
      </c>
      <c r="F39" s="51" t="s">
        <v>96</v>
      </c>
      <c r="G39" s="59"/>
      <c r="H39" s="15"/>
      <c r="I39" s="16">
        <f t="shared" si="0"/>
        <v>0</v>
      </c>
      <c r="J39" s="52"/>
      <c r="L39" s="81" t="s">
        <v>242</v>
      </c>
    </row>
    <row r="40" spans="1:12" s="17" customFormat="1" ht="32.25" thickBot="1" x14ac:dyDescent="0.3">
      <c r="A40" s="23" t="s">
        <v>28</v>
      </c>
      <c r="B40" s="24">
        <v>8</v>
      </c>
      <c r="C40" s="24">
        <f>SUM(C41:C44)</f>
        <v>8</v>
      </c>
      <c r="D40" s="24">
        <f>SUM(D41:D44)</f>
        <v>7</v>
      </c>
      <c r="E40" s="25">
        <f>(D40/B40)</f>
        <v>0.875</v>
      </c>
      <c r="F40" s="24" t="str">
        <f>IF(E40&gt;=0.5,"Đạt","Không đạt")</f>
        <v>Đạt</v>
      </c>
      <c r="G40" s="24">
        <f>SUM(G41:G44)</f>
        <v>0</v>
      </c>
      <c r="H40" s="24">
        <f>SUM(H41:H44)</f>
        <v>0</v>
      </c>
      <c r="I40" s="26">
        <f t="shared" si="0"/>
        <v>0</v>
      </c>
      <c r="J40" s="48" t="str">
        <f>IF(I40&gt;=0.5,"Đạt","Không đạt")</f>
        <v>Không đạt</v>
      </c>
      <c r="L40" s="83"/>
    </row>
    <row r="41" spans="1:12" ht="60.75" thickBot="1" x14ac:dyDescent="0.3">
      <c r="A41" s="6" t="s">
        <v>29</v>
      </c>
      <c r="B41" s="42">
        <v>2</v>
      </c>
      <c r="C41" s="3">
        <v>2</v>
      </c>
      <c r="D41" s="36">
        <v>2</v>
      </c>
      <c r="E41" s="44">
        <f t="shared" ref="E41:E44" si="6">(D41/B41)</f>
        <v>1</v>
      </c>
      <c r="F41" s="51" t="s">
        <v>98</v>
      </c>
      <c r="G41" s="59"/>
      <c r="H41" s="15"/>
      <c r="I41" s="16">
        <f t="shared" si="0"/>
        <v>0</v>
      </c>
      <c r="J41" s="52"/>
      <c r="L41" s="6" t="s">
        <v>229</v>
      </c>
    </row>
    <row r="42" spans="1:12" ht="48.75" thickBot="1" x14ac:dyDescent="0.3">
      <c r="A42" s="6" t="s">
        <v>30</v>
      </c>
      <c r="B42" s="42">
        <v>2</v>
      </c>
      <c r="C42" s="3">
        <v>2</v>
      </c>
      <c r="D42" s="36">
        <v>1</v>
      </c>
      <c r="E42" s="44">
        <f t="shared" si="6"/>
        <v>0.5</v>
      </c>
      <c r="F42" s="51" t="s">
        <v>99</v>
      </c>
      <c r="G42" s="59"/>
      <c r="H42" s="15"/>
      <c r="I42" s="16">
        <f t="shared" si="0"/>
        <v>0</v>
      </c>
      <c r="J42" s="52"/>
      <c r="L42" s="78" t="s">
        <v>243</v>
      </c>
    </row>
    <row r="43" spans="1:12" ht="48.75" thickBot="1" x14ac:dyDescent="0.3">
      <c r="A43" s="6" t="s">
        <v>31</v>
      </c>
      <c r="B43" s="42">
        <v>2</v>
      </c>
      <c r="C43" s="3">
        <v>2</v>
      </c>
      <c r="D43" s="36">
        <v>2</v>
      </c>
      <c r="E43" s="44">
        <f t="shared" si="6"/>
        <v>1</v>
      </c>
      <c r="F43" s="66" t="s">
        <v>435</v>
      </c>
      <c r="G43" s="59"/>
      <c r="H43" s="15"/>
      <c r="I43" s="16">
        <f t="shared" si="0"/>
        <v>0</v>
      </c>
      <c r="J43" s="52"/>
      <c r="L43" s="6" t="s">
        <v>100</v>
      </c>
    </row>
    <row r="44" spans="1:12" ht="48.75" thickBot="1" x14ac:dyDescent="0.3">
      <c r="A44" s="6" t="s">
        <v>32</v>
      </c>
      <c r="B44" s="42">
        <v>2</v>
      </c>
      <c r="C44" s="3">
        <v>2</v>
      </c>
      <c r="D44" s="36">
        <v>2</v>
      </c>
      <c r="E44" s="44">
        <f t="shared" si="6"/>
        <v>1</v>
      </c>
      <c r="F44" s="51" t="s">
        <v>101</v>
      </c>
      <c r="G44" s="59"/>
      <c r="H44" s="15"/>
      <c r="I44" s="16">
        <f t="shared" si="0"/>
        <v>0</v>
      </c>
      <c r="J44" s="52"/>
      <c r="L44" s="6" t="s">
        <v>100</v>
      </c>
    </row>
    <row r="45" spans="1:12" s="17" customFormat="1" ht="48" thickBot="1" x14ac:dyDescent="0.3">
      <c r="A45" s="23" t="s">
        <v>66</v>
      </c>
      <c r="B45" s="24">
        <f>SUM(B46:B47)</f>
        <v>4</v>
      </c>
      <c r="C45" s="24">
        <f>SUM(C46:C47)</f>
        <v>4</v>
      </c>
      <c r="D45" s="24">
        <f>SUM(D46:D47)</f>
        <v>4</v>
      </c>
      <c r="E45" s="25">
        <f>(D45/B45)</f>
        <v>1</v>
      </c>
      <c r="F45" s="24" t="str">
        <f>IF(E45&gt;=0.5,"Đạt","Không đạt")</f>
        <v>Đạt</v>
      </c>
      <c r="G45" s="24">
        <f>SUM(G46:G47)</f>
        <v>0</v>
      </c>
      <c r="H45" s="24">
        <f>SUM(H46:H47)</f>
        <v>0</v>
      </c>
      <c r="I45" s="26">
        <f t="shared" si="0"/>
        <v>0</v>
      </c>
      <c r="J45" s="48" t="str">
        <f>IF(I45&gt;=0.5,"Đạt","Không đạt")</f>
        <v>Không đạt</v>
      </c>
      <c r="L45" s="51"/>
    </row>
    <row r="46" spans="1:12" ht="60.75" thickBot="1" x14ac:dyDescent="0.3">
      <c r="A46" s="6" t="s">
        <v>33</v>
      </c>
      <c r="B46" s="42">
        <v>2</v>
      </c>
      <c r="C46" s="3">
        <v>2</v>
      </c>
      <c r="D46" s="36">
        <v>2</v>
      </c>
      <c r="E46" s="44">
        <f t="shared" ref="E46:E47" si="7">(D46/B46)</f>
        <v>1</v>
      </c>
      <c r="F46" s="51" t="s">
        <v>205</v>
      </c>
      <c r="G46" s="59"/>
      <c r="H46" s="15"/>
      <c r="I46" s="16">
        <f t="shared" si="0"/>
        <v>0</v>
      </c>
      <c r="J46" s="52"/>
      <c r="L46" s="6" t="s">
        <v>230</v>
      </c>
    </row>
    <row r="47" spans="1:12" ht="60.75" thickBot="1" x14ac:dyDescent="0.3">
      <c r="A47" s="6" t="s">
        <v>34</v>
      </c>
      <c r="B47" s="42">
        <v>2</v>
      </c>
      <c r="C47" s="3">
        <v>2</v>
      </c>
      <c r="D47" s="36">
        <v>2</v>
      </c>
      <c r="E47" s="44">
        <f t="shared" si="7"/>
        <v>1</v>
      </c>
      <c r="F47" s="51" t="s">
        <v>205</v>
      </c>
      <c r="G47" s="59"/>
      <c r="H47" s="15"/>
      <c r="I47" s="16">
        <f t="shared" ref="I47:I78" si="8">(H47/B47)</f>
        <v>0</v>
      </c>
      <c r="J47" s="52"/>
      <c r="L47" s="6" t="s">
        <v>230</v>
      </c>
    </row>
    <row r="48" spans="1:12" s="17" customFormat="1" ht="32.25" thickBot="1" x14ac:dyDescent="0.3">
      <c r="A48" s="23" t="s">
        <v>65</v>
      </c>
      <c r="B48" s="24">
        <f>SUM(B49:B50)</f>
        <v>4</v>
      </c>
      <c r="C48" s="24">
        <f>SUM(C49:C50)</f>
        <v>4</v>
      </c>
      <c r="D48" s="24">
        <f>SUM(D49:D50)</f>
        <v>4</v>
      </c>
      <c r="E48" s="25">
        <f>(D48/B48)</f>
        <v>1</v>
      </c>
      <c r="F48" s="24" t="str">
        <f>IF(E48&gt;=0.5,"Đạt","Không đạt")</f>
        <v>Đạt</v>
      </c>
      <c r="G48" s="24">
        <f>SUM(G49:G50)</f>
        <v>0</v>
      </c>
      <c r="H48" s="24">
        <f>SUM(H49:H50)</f>
        <v>0</v>
      </c>
      <c r="I48" s="26">
        <f t="shared" si="8"/>
        <v>0</v>
      </c>
      <c r="J48" s="48" t="str">
        <f>IF(I48&gt;=0.5,"Đạt","Không đạt")</f>
        <v>Không đạt</v>
      </c>
      <c r="L48" s="51"/>
    </row>
    <row r="49" spans="1:12" ht="60" customHeight="1" thickBot="1" x14ac:dyDescent="0.3">
      <c r="A49" s="6" t="s">
        <v>35</v>
      </c>
      <c r="B49" s="42">
        <v>2</v>
      </c>
      <c r="C49" s="3">
        <v>2</v>
      </c>
      <c r="D49" s="36">
        <v>2</v>
      </c>
      <c r="E49" s="44">
        <f t="shared" ref="E49:E50" si="9">(D49/B49)</f>
        <v>1</v>
      </c>
      <c r="F49" s="51" t="s">
        <v>121</v>
      </c>
      <c r="G49" s="59"/>
      <c r="H49" s="15"/>
      <c r="I49" s="16">
        <f t="shared" si="8"/>
        <v>0</v>
      </c>
      <c r="J49" s="68"/>
      <c r="L49" s="6" t="s">
        <v>231</v>
      </c>
    </row>
    <row r="50" spans="1:12" ht="28.5" thickBot="1" x14ac:dyDescent="0.3">
      <c r="A50" s="4" t="s">
        <v>36</v>
      </c>
      <c r="B50" s="42">
        <v>2</v>
      </c>
      <c r="C50" s="3">
        <v>2</v>
      </c>
      <c r="D50" s="36">
        <v>2</v>
      </c>
      <c r="E50" s="44">
        <f t="shared" si="9"/>
        <v>1</v>
      </c>
      <c r="F50" s="51" t="s">
        <v>122</v>
      </c>
      <c r="G50" s="59"/>
      <c r="H50" s="15"/>
      <c r="I50" s="16">
        <f t="shared" si="8"/>
        <v>0</v>
      </c>
      <c r="J50" s="69"/>
      <c r="L50" s="6" t="s">
        <v>232</v>
      </c>
    </row>
    <row r="51" spans="1:12" s="17" customFormat="1" ht="48" thickBot="1" x14ac:dyDescent="0.3">
      <c r="A51" s="23" t="s">
        <v>67</v>
      </c>
      <c r="B51" s="24">
        <f>SUM(B52:B53)</f>
        <v>4</v>
      </c>
      <c r="C51" s="24">
        <f>SUM(C52:C53)</f>
        <v>4</v>
      </c>
      <c r="D51" s="24">
        <f>SUM(D52:D53)</f>
        <v>4</v>
      </c>
      <c r="E51" s="25">
        <f>(D51/B51)</f>
        <v>1</v>
      </c>
      <c r="F51" s="24" t="str">
        <f>IF(E51&gt;=0.5,"Đạt","Không đạt")</f>
        <v>Đạt</v>
      </c>
      <c r="G51" s="24">
        <f>SUM(G52:G53)</f>
        <v>0</v>
      </c>
      <c r="H51" s="24">
        <f>SUM(H52:H53)</f>
        <v>0</v>
      </c>
      <c r="I51" s="26">
        <f t="shared" si="8"/>
        <v>0</v>
      </c>
      <c r="J51" s="48" t="str">
        <f>IF(I51&gt;=0.5,"Đạt","Không đạt")</f>
        <v>Không đạt</v>
      </c>
      <c r="L51" s="51"/>
    </row>
    <row r="52" spans="1:12" ht="48.75" thickBot="1" x14ac:dyDescent="0.3">
      <c r="A52" s="6" t="s">
        <v>37</v>
      </c>
      <c r="B52" s="42">
        <v>2</v>
      </c>
      <c r="C52" s="3">
        <v>2</v>
      </c>
      <c r="D52" s="36">
        <v>2</v>
      </c>
      <c r="E52" s="44">
        <f t="shared" ref="E52:E53" si="10">(D52/B52)</f>
        <v>1</v>
      </c>
      <c r="F52" s="51" t="s">
        <v>102</v>
      </c>
      <c r="G52" s="59"/>
      <c r="H52" s="15"/>
      <c r="I52" s="16">
        <f t="shared" si="8"/>
        <v>0</v>
      </c>
      <c r="J52" s="52"/>
      <c r="L52" s="79" t="s">
        <v>233</v>
      </c>
    </row>
    <row r="53" spans="1:12" ht="60.75" thickBot="1" x14ac:dyDescent="0.3">
      <c r="A53" s="6" t="s">
        <v>38</v>
      </c>
      <c r="B53" s="42">
        <v>2</v>
      </c>
      <c r="C53" s="3">
        <v>2</v>
      </c>
      <c r="D53" s="36">
        <v>2</v>
      </c>
      <c r="E53" s="44">
        <f t="shared" si="10"/>
        <v>1</v>
      </c>
      <c r="F53" s="51" t="s">
        <v>102</v>
      </c>
      <c r="G53" s="59"/>
      <c r="H53" s="15"/>
      <c r="I53" s="16">
        <f t="shared" si="8"/>
        <v>0</v>
      </c>
      <c r="J53" s="52"/>
      <c r="L53" s="81" t="s">
        <v>244</v>
      </c>
    </row>
    <row r="54" spans="1:12" s="17" customFormat="1" ht="48" thickBot="1" x14ac:dyDescent="0.3">
      <c r="A54" s="27" t="s">
        <v>68</v>
      </c>
      <c r="B54" s="24">
        <f>SUM(B55:B58)</f>
        <v>8</v>
      </c>
      <c r="C54" s="24">
        <f>SUM(C55:C58)</f>
        <v>8</v>
      </c>
      <c r="D54" s="24">
        <f>SUM(D55:D58)</f>
        <v>8</v>
      </c>
      <c r="E54" s="25">
        <f>(D54/B54)</f>
        <v>1</v>
      </c>
      <c r="F54" s="24" t="str">
        <f>IF(E54&gt;=0.5,"Đạt","Không đạt")</f>
        <v>Đạt</v>
      </c>
      <c r="G54" s="24">
        <f>SUM(G55:G58)</f>
        <v>0</v>
      </c>
      <c r="H54" s="24">
        <f>SUM(H55:H58)</f>
        <v>0</v>
      </c>
      <c r="I54" s="26">
        <f t="shared" si="8"/>
        <v>0</v>
      </c>
      <c r="J54" s="48" t="str">
        <f>IF(I54&gt;=0.5,"Đạt","Không đạt")</f>
        <v>Không đạt</v>
      </c>
      <c r="L54" s="83"/>
    </row>
    <row r="55" spans="1:12" ht="60" customHeight="1" thickBot="1" x14ac:dyDescent="0.3">
      <c r="A55" s="6" t="s">
        <v>39</v>
      </c>
      <c r="B55" s="42">
        <v>2</v>
      </c>
      <c r="C55" s="3">
        <v>2</v>
      </c>
      <c r="D55" s="36">
        <v>2</v>
      </c>
      <c r="E55" s="44">
        <f t="shared" ref="E55:E58" si="11">(D55/B55)</f>
        <v>1</v>
      </c>
      <c r="F55" s="66" t="s">
        <v>103</v>
      </c>
      <c r="G55" s="59"/>
      <c r="H55" s="15"/>
      <c r="I55" s="16">
        <f t="shared" si="8"/>
        <v>0</v>
      </c>
      <c r="J55" s="52"/>
      <c r="L55" s="78" t="s">
        <v>245</v>
      </c>
    </row>
    <row r="56" spans="1:12" ht="60.75" thickBot="1" x14ac:dyDescent="0.3">
      <c r="A56" s="6" t="s">
        <v>40</v>
      </c>
      <c r="B56" s="42">
        <v>2</v>
      </c>
      <c r="C56" s="3">
        <v>2</v>
      </c>
      <c r="D56" s="36">
        <v>2</v>
      </c>
      <c r="E56" s="44">
        <f t="shared" si="11"/>
        <v>1</v>
      </c>
      <c r="F56" s="62" t="s">
        <v>104</v>
      </c>
      <c r="G56" s="59"/>
      <c r="H56" s="15"/>
      <c r="I56" s="16">
        <f t="shared" si="8"/>
        <v>0</v>
      </c>
      <c r="J56" s="52"/>
      <c r="L56" s="88" t="s">
        <v>246</v>
      </c>
    </row>
    <row r="57" spans="1:12" ht="60.75" thickBot="1" x14ac:dyDescent="0.3">
      <c r="A57" s="6" t="s">
        <v>41</v>
      </c>
      <c r="B57" s="42">
        <v>2</v>
      </c>
      <c r="C57" s="3">
        <v>2</v>
      </c>
      <c r="D57" s="36">
        <v>2</v>
      </c>
      <c r="E57" s="44">
        <f t="shared" si="11"/>
        <v>1</v>
      </c>
      <c r="F57" s="62" t="s">
        <v>104</v>
      </c>
      <c r="G57" s="59"/>
      <c r="H57" s="15"/>
      <c r="I57" s="16">
        <f t="shared" si="8"/>
        <v>0</v>
      </c>
      <c r="J57" s="52"/>
      <c r="L57" s="78" t="s">
        <v>247</v>
      </c>
    </row>
    <row r="58" spans="1:12" ht="48.75" thickBot="1" x14ac:dyDescent="0.3">
      <c r="A58" s="6" t="s">
        <v>42</v>
      </c>
      <c r="B58" s="42">
        <v>2</v>
      </c>
      <c r="C58" s="3">
        <v>2</v>
      </c>
      <c r="D58" s="36">
        <v>2</v>
      </c>
      <c r="E58" s="44">
        <f t="shared" si="11"/>
        <v>1</v>
      </c>
      <c r="F58" s="62" t="s">
        <v>438</v>
      </c>
      <c r="G58" s="59"/>
      <c r="H58" s="15"/>
      <c r="I58" s="16">
        <f t="shared" si="8"/>
        <v>0</v>
      </c>
      <c r="J58" s="52"/>
      <c r="L58" s="6" t="s">
        <v>234</v>
      </c>
    </row>
    <row r="59" spans="1:12" s="17" customFormat="1" ht="57.75" customHeight="1" thickBot="1" x14ac:dyDescent="0.3">
      <c r="A59" s="23" t="s">
        <v>69</v>
      </c>
      <c r="B59" s="24">
        <f>SUM(B60:B61)</f>
        <v>4</v>
      </c>
      <c r="C59" s="24">
        <f>SUM(C60:C61)</f>
        <v>4</v>
      </c>
      <c r="D59" s="24">
        <f>SUM(D60:D61)</f>
        <v>3</v>
      </c>
      <c r="E59" s="25">
        <f>(D59/B59)</f>
        <v>0.75</v>
      </c>
      <c r="F59" s="24" t="str">
        <f>IF(E59&gt;=0.5,"Đạt","Không đạt")</f>
        <v>Đạt</v>
      </c>
      <c r="G59" s="24">
        <f>SUM(G60:G61)</f>
        <v>0</v>
      </c>
      <c r="H59" s="24">
        <f>SUM(H60:H61)</f>
        <v>0</v>
      </c>
      <c r="I59" s="26">
        <f t="shared" si="8"/>
        <v>0</v>
      </c>
      <c r="J59" s="24" t="str">
        <f>IF(I59&gt;=0.5,"Đạt","Không đạt")</f>
        <v>Không đạt</v>
      </c>
      <c r="L59" s="51"/>
    </row>
    <row r="60" spans="1:12" ht="48.75" thickBot="1" x14ac:dyDescent="0.3">
      <c r="A60" s="6" t="s">
        <v>43</v>
      </c>
      <c r="B60" s="42">
        <v>2</v>
      </c>
      <c r="C60" s="14">
        <v>2</v>
      </c>
      <c r="D60" s="36">
        <v>2</v>
      </c>
      <c r="E60" s="44">
        <f t="shared" ref="E60:E61" si="12">(D60/B60)</f>
        <v>1</v>
      </c>
      <c r="F60" s="51" t="s">
        <v>106</v>
      </c>
      <c r="G60" s="59"/>
      <c r="H60" s="15"/>
      <c r="I60" s="16">
        <f t="shared" si="8"/>
        <v>0</v>
      </c>
      <c r="J60" s="51"/>
      <c r="L60" s="6" t="s">
        <v>235</v>
      </c>
    </row>
    <row r="61" spans="1:12" ht="48" customHeight="1" thickBot="1" x14ac:dyDescent="0.3">
      <c r="A61" s="6" t="s">
        <v>44</v>
      </c>
      <c r="B61" s="42">
        <v>2</v>
      </c>
      <c r="C61" s="14">
        <v>2</v>
      </c>
      <c r="D61" s="36">
        <v>1</v>
      </c>
      <c r="E61" s="44">
        <f t="shared" si="12"/>
        <v>0.5</v>
      </c>
      <c r="F61" s="51" t="s">
        <v>107</v>
      </c>
      <c r="G61" s="59"/>
      <c r="H61" s="15"/>
      <c r="I61" s="16">
        <f t="shared" si="8"/>
        <v>0</v>
      </c>
      <c r="J61" s="51"/>
      <c r="L61" s="79" t="s">
        <v>109</v>
      </c>
    </row>
    <row r="62" spans="1:12" s="17" customFormat="1" ht="48" customHeight="1" thickBot="1" x14ac:dyDescent="0.3">
      <c r="A62" s="28" t="s">
        <v>64</v>
      </c>
      <c r="B62" s="24">
        <f>SUM(B63:B64)</f>
        <v>4</v>
      </c>
      <c r="C62" s="24">
        <f>SUM(C63:C64)</f>
        <v>4</v>
      </c>
      <c r="D62" s="24">
        <f>SUM(D63:D64)</f>
        <v>4</v>
      </c>
      <c r="E62" s="25">
        <f>(D62/B62)</f>
        <v>1</v>
      </c>
      <c r="F62" s="24" t="str">
        <f>IF(E62&gt;=0.5,"Đạt","Không đạt")</f>
        <v>Đạt</v>
      </c>
      <c r="G62" s="24">
        <f>SUM(G63:G64)</f>
        <v>0</v>
      </c>
      <c r="H62" s="24">
        <f>SUM(H63:H64)</f>
        <v>0</v>
      </c>
      <c r="I62" s="26">
        <f t="shared" si="8"/>
        <v>0</v>
      </c>
      <c r="J62" s="24" t="str">
        <f>IF(I62&gt;=0.5,"Đạt","Không đạt")</f>
        <v>Không đạt</v>
      </c>
      <c r="L62" s="51"/>
    </row>
    <row r="63" spans="1:12" ht="84.75" thickBot="1" x14ac:dyDescent="0.3">
      <c r="A63" s="9" t="s">
        <v>45</v>
      </c>
      <c r="B63" s="42">
        <v>2</v>
      </c>
      <c r="C63" s="14">
        <v>2</v>
      </c>
      <c r="D63" s="36">
        <v>2</v>
      </c>
      <c r="E63" s="44">
        <f t="shared" ref="E63:E64" si="13">(D63/B63)</f>
        <v>1</v>
      </c>
      <c r="F63" s="51" t="s">
        <v>108</v>
      </c>
      <c r="G63" s="59"/>
      <c r="H63" s="15"/>
      <c r="I63" s="16">
        <f t="shared" si="8"/>
        <v>0</v>
      </c>
      <c r="J63" s="51"/>
      <c r="L63" s="79" t="s">
        <v>236</v>
      </c>
    </row>
    <row r="64" spans="1:12" ht="108.75" thickBot="1" x14ac:dyDescent="0.3">
      <c r="A64" s="9" t="s">
        <v>46</v>
      </c>
      <c r="B64" s="42">
        <v>2</v>
      </c>
      <c r="C64" s="14">
        <v>2</v>
      </c>
      <c r="D64" s="36">
        <v>2</v>
      </c>
      <c r="E64" s="44">
        <f t="shared" si="13"/>
        <v>1</v>
      </c>
      <c r="F64" s="62" t="s">
        <v>110</v>
      </c>
      <c r="G64" s="59"/>
      <c r="H64" s="15"/>
      <c r="I64" s="16">
        <f t="shared" si="8"/>
        <v>0</v>
      </c>
      <c r="J64" s="51"/>
      <c r="L64" s="81" t="s">
        <v>248</v>
      </c>
    </row>
    <row r="65" spans="1:13" s="17" customFormat="1" ht="60" customHeight="1" thickBot="1" x14ac:dyDescent="0.3">
      <c r="A65" s="29" t="s">
        <v>47</v>
      </c>
      <c r="B65" s="21">
        <f>SUM(B66,B71,B74)</f>
        <v>16</v>
      </c>
      <c r="C65" s="21">
        <f>SUM(C66,C71,C74)</f>
        <v>16</v>
      </c>
      <c r="D65" s="21">
        <f>SUM(D66,D71,D74)</f>
        <v>12</v>
      </c>
      <c r="E65" s="22">
        <f>(D65/B65)</f>
        <v>0.75</v>
      </c>
      <c r="F65" s="40" t="str">
        <f>IF(E65&gt;=0.5,"Đạt","Không đạt")</f>
        <v>Đạt</v>
      </c>
      <c r="G65" s="21">
        <f>SUM(G66,G71,G74)</f>
        <v>0</v>
      </c>
      <c r="H65" s="21">
        <f>SUM(H66,H71,H74)</f>
        <v>0</v>
      </c>
      <c r="I65" s="22">
        <f t="shared" si="8"/>
        <v>0</v>
      </c>
      <c r="J65" s="40" t="str">
        <f>IF(I65&gt;=0.5,"Đạt","Không đạt")</f>
        <v>Không đạt</v>
      </c>
      <c r="L65" s="83"/>
    </row>
    <row r="66" spans="1:13" s="17" customFormat="1" ht="32.25" thickBot="1" x14ac:dyDescent="0.3">
      <c r="A66" s="28" t="s">
        <v>48</v>
      </c>
      <c r="B66" s="24">
        <f>SUM(B67:B70)</f>
        <v>8</v>
      </c>
      <c r="C66" s="24">
        <f>SUM(C67:C70)</f>
        <v>8</v>
      </c>
      <c r="D66" s="24">
        <f>SUM(D67:D70)</f>
        <v>6</v>
      </c>
      <c r="E66" s="25">
        <f>(D66/B66)</f>
        <v>0.75</v>
      </c>
      <c r="F66" s="24" t="str">
        <f>IF(E66&gt;=0.5,"Đạt","Không đạt")</f>
        <v>Đạt</v>
      </c>
      <c r="G66" s="24">
        <f>SUM(G67:G70)</f>
        <v>0</v>
      </c>
      <c r="H66" s="24">
        <f>SUM(H67:H70)</f>
        <v>0</v>
      </c>
      <c r="I66" s="26">
        <f t="shared" si="8"/>
        <v>0</v>
      </c>
      <c r="J66" s="24" t="str">
        <f>IF(I66&gt;=0.5,"Đạt","Không đạt")</f>
        <v>Không đạt</v>
      </c>
      <c r="L66"/>
    </row>
    <row r="67" spans="1:13" ht="72.75" thickBot="1" x14ac:dyDescent="0.3">
      <c r="A67" s="9" t="s">
        <v>49</v>
      </c>
      <c r="B67" s="42">
        <v>2</v>
      </c>
      <c r="C67" s="14">
        <v>2</v>
      </c>
      <c r="D67" s="36">
        <v>2</v>
      </c>
      <c r="E67" s="44">
        <f t="shared" ref="E67:E70" si="14">(D67/B67)</f>
        <v>1</v>
      </c>
      <c r="F67" s="62" t="s">
        <v>112</v>
      </c>
      <c r="G67" s="59"/>
      <c r="H67" s="15"/>
      <c r="I67" s="16">
        <f t="shared" si="8"/>
        <v>0</v>
      </c>
      <c r="J67" s="51"/>
      <c r="L67" s="6" t="s">
        <v>111</v>
      </c>
    </row>
    <row r="68" spans="1:13" ht="48.75" thickBot="1" x14ac:dyDescent="0.3">
      <c r="A68" s="9" t="s">
        <v>50</v>
      </c>
      <c r="B68" s="42">
        <v>2</v>
      </c>
      <c r="C68" s="14">
        <v>2</v>
      </c>
      <c r="D68" s="36">
        <v>2</v>
      </c>
      <c r="E68" s="44">
        <f t="shared" si="14"/>
        <v>1</v>
      </c>
      <c r="F68" s="51" t="s">
        <v>113</v>
      </c>
      <c r="G68" s="59"/>
      <c r="H68" s="15"/>
      <c r="I68" s="16">
        <f t="shared" si="8"/>
        <v>0</v>
      </c>
      <c r="J68" s="51"/>
      <c r="L68" s="81" t="s">
        <v>250</v>
      </c>
    </row>
    <row r="69" spans="1:13" ht="72.75" thickBot="1" x14ac:dyDescent="0.3">
      <c r="A69" s="9" t="s">
        <v>51</v>
      </c>
      <c r="B69" s="42">
        <v>2</v>
      </c>
      <c r="C69" s="14">
        <v>2</v>
      </c>
      <c r="D69" s="36">
        <v>2</v>
      </c>
      <c r="E69" s="44">
        <f t="shared" si="14"/>
        <v>1</v>
      </c>
      <c r="F69" s="51" t="s">
        <v>114</v>
      </c>
      <c r="G69" s="59"/>
      <c r="H69" s="15"/>
      <c r="I69" s="16">
        <f t="shared" si="8"/>
        <v>0</v>
      </c>
      <c r="J69" s="62"/>
      <c r="L69" s="81" t="s">
        <v>251</v>
      </c>
    </row>
    <row r="70" spans="1:13" ht="72.75" thickBot="1" x14ac:dyDescent="0.3">
      <c r="A70" s="9" t="s">
        <v>52</v>
      </c>
      <c r="B70" s="42">
        <v>2</v>
      </c>
      <c r="C70" s="14">
        <v>2</v>
      </c>
      <c r="D70" s="36">
        <v>0</v>
      </c>
      <c r="E70" s="44">
        <f t="shared" si="14"/>
        <v>0</v>
      </c>
      <c r="F70" s="51"/>
      <c r="G70" s="59"/>
      <c r="H70" s="15"/>
      <c r="I70" s="16">
        <f t="shared" si="8"/>
        <v>0</v>
      </c>
      <c r="J70" s="62"/>
      <c r="L70" s="81" t="s">
        <v>249</v>
      </c>
    </row>
    <row r="71" spans="1:13" s="17" customFormat="1" ht="48" customHeight="1" thickBot="1" x14ac:dyDescent="0.3">
      <c r="A71" s="28" t="s">
        <v>63</v>
      </c>
      <c r="B71" s="24">
        <f>SUM(B72:B73)</f>
        <v>4</v>
      </c>
      <c r="C71" s="24">
        <f>SUM(C72:C73)</f>
        <v>4</v>
      </c>
      <c r="D71" s="24">
        <f>SUM(D72:D73)</f>
        <v>4</v>
      </c>
      <c r="E71" s="25">
        <f>(D71/B71)</f>
        <v>1</v>
      </c>
      <c r="F71" s="24" t="str">
        <f>IF(E71&gt;=0.5,"Đạt","Không đạt")</f>
        <v>Đạt</v>
      </c>
      <c r="G71" s="24">
        <f>SUM(G72:G73)</f>
        <v>0</v>
      </c>
      <c r="H71" s="24">
        <f>SUM(H72:H73)</f>
        <v>0</v>
      </c>
      <c r="I71" s="26">
        <f t="shared" si="8"/>
        <v>0</v>
      </c>
      <c r="J71" s="24" t="str">
        <f>IF(I71&gt;=0.5,"Đạt","Không đạt")</f>
        <v>Không đạt</v>
      </c>
      <c r="L71" s="51"/>
    </row>
    <row r="72" spans="1:13" ht="48.75" thickBot="1" x14ac:dyDescent="0.3">
      <c r="A72" s="9" t="s">
        <v>53</v>
      </c>
      <c r="B72" s="42">
        <v>2</v>
      </c>
      <c r="C72" s="14">
        <v>2</v>
      </c>
      <c r="D72" s="36">
        <v>2</v>
      </c>
      <c r="E72" s="44">
        <f t="shared" ref="E72:E73" si="15">(D72/B72)</f>
        <v>1</v>
      </c>
      <c r="F72" s="51" t="s">
        <v>436</v>
      </c>
      <c r="G72" s="59"/>
      <c r="H72" s="15"/>
      <c r="I72" s="16">
        <f t="shared" si="8"/>
        <v>0</v>
      </c>
      <c r="J72" s="51"/>
      <c r="L72" s="78" t="s">
        <v>252</v>
      </c>
    </row>
    <row r="73" spans="1:13" ht="48.75" thickBot="1" x14ac:dyDescent="0.3">
      <c r="A73" s="9" t="s">
        <v>54</v>
      </c>
      <c r="B73" s="42">
        <v>2</v>
      </c>
      <c r="C73" s="14">
        <v>2</v>
      </c>
      <c r="D73" s="36">
        <v>2</v>
      </c>
      <c r="E73" s="44">
        <f t="shared" si="15"/>
        <v>1</v>
      </c>
      <c r="F73" s="51" t="s">
        <v>437</v>
      </c>
      <c r="G73" s="59">
        <v>0</v>
      </c>
      <c r="H73" s="15">
        <v>0</v>
      </c>
      <c r="I73" s="16">
        <f t="shared" si="8"/>
        <v>0</v>
      </c>
      <c r="J73" s="51"/>
      <c r="L73" s="78" t="s">
        <v>253</v>
      </c>
    </row>
    <row r="74" spans="1:13" s="17" customFormat="1" ht="36" customHeight="1" thickBot="1" x14ac:dyDescent="0.3">
      <c r="A74" s="28" t="s">
        <v>62</v>
      </c>
      <c r="B74" s="24">
        <f>SUM(B75:B76)</f>
        <v>4</v>
      </c>
      <c r="C74" s="24">
        <f>SUM(C75:C76)</f>
        <v>4</v>
      </c>
      <c r="D74" s="24">
        <f>SUM(D75:D76)</f>
        <v>2</v>
      </c>
      <c r="E74" s="25">
        <f>(D74/B74)</f>
        <v>0.5</v>
      </c>
      <c r="F74" s="24" t="str">
        <f>IF(E74&gt;=0.5,"Đạt","Không đạt")</f>
        <v>Đạt</v>
      </c>
      <c r="G74" s="24">
        <f>SUM(G75:G76)</f>
        <v>0</v>
      </c>
      <c r="H74" s="24">
        <f>SUM(H75:H76)</f>
        <v>0</v>
      </c>
      <c r="I74" s="26">
        <f t="shared" si="8"/>
        <v>0</v>
      </c>
      <c r="J74" s="24" t="str">
        <f>IF(I74&gt;=0.5,"Đạt","Không đạt")</f>
        <v>Không đạt</v>
      </c>
      <c r="L74" s="51"/>
    </row>
    <row r="75" spans="1:13" ht="36.75" thickBot="1" x14ac:dyDescent="0.3">
      <c r="A75" s="9" t="s">
        <v>55</v>
      </c>
      <c r="B75" s="42">
        <v>2</v>
      </c>
      <c r="C75" s="14">
        <v>2</v>
      </c>
      <c r="D75" s="36">
        <v>2</v>
      </c>
      <c r="E75" s="44">
        <f t="shared" ref="E75:E76" si="16">(D75/B75)</f>
        <v>1</v>
      </c>
      <c r="F75" s="51" t="s">
        <v>120</v>
      </c>
      <c r="G75" s="59"/>
      <c r="H75" s="15"/>
      <c r="I75" s="16">
        <f t="shared" si="8"/>
        <v>0</v>
      </c>
      <c r="J75" s="51"/>
      <c r="L75" s="78" t="s">
        <v>254</v>
      </c>
      <c r="M75" s="86"/>
    </row>
    <row r="76" spans="1:13" ht="48.75" thickBot="1" x14ac:dyDescent="0.3">
      <c r="A76" s="9" t="s">
        <v>56</v>
      </c>
      <c r="B76" s="42">
        <v>2</v>
      </c>
      <c r="C76" s="14">
        <v>2</v>
      </c>
      <c r="D76" s="36">
        <v>0</v>
      </c>
      <c r="E76" s="44">
        <f t="shared" si="16"/>
        <v>0</v>
      </c>
      <c r="F76" s="51" t="s">
        <v>414</v>
      </c>
      <c r="G76" s="59"/>
      <c r="H76" s="15"/>
      <c r="I76" s="16">
        <f t="shared" si="8"/>
        <v>0</v>
      </c>
      <c r="J76" s="51"/>
      <c r="L76" s="6" t="s">
        <v>119</v>
      </c>
      <c r="M76" s="86"/>
    </row>
    <row r="77" spans="1:13" ht="16.5" thickBot="1" x14ac:dyDescent="0.3">
      <c r="A77" s="10" t="s">
        <v>57</v>
      </c>
      <c r="B77" s="41">
        <f>SUM(B15,B29,B65)</f>
        <v>88</v>
      </c>
      <c r="C77" s="5">
        <f>SUM(C15,C29,C65)</f>
        <v>88</v>
      </c>
      <c r="D77" s="12">
        <f>SUM(D15,D29,D65)</f>
        <v>78</v>
      </c>
      <c r="E77" s="56">
        <f>(D77/B77)</f>
        <v>0.88636363636363635</v>
      </c>
      <c r="F77" s="3"/>
      <c r="G77" s="58">
        <f>SUM(G15,G29,G65)</f>
        <v>0</v>
      </c>
      <c r="H77" s="12">
        <f>SUM(H15,H29,H65)</f>
        <v>0</v>
      </c>
      <c r="I77" s="56">
        <f t="shared" si="8"/>
        <v>0</v>
      </c>
      <c r="J77" s="3"/>
    </row>
    <row r="78" spans="1:13" ht="24" customHeight="1" thickBot="1" x14ac:dyDescent="0.3">
      <c r="A78" s="10" t="s">
        <v>58</v>
      </c>
      <c r="B78" s="41">
        <v>100</v>
      </c>
      <c r="C78" s="5">
        <f>(C77*B78)/B77</f>
        <v>100</v>
      </c>
      <c r="D78" s="13">
        <f>(D77*B78)/B77</f>
        <v>88.63636363636364</v>
      </c>
      <c r="E78" s="56">
        <f>(D78/B78)</f>
        <v>0.88636363636363635</v>
      </c>
      <c r="F78" s="3"/>
      <c r="G78" s="60">
        <f>(G77/B77)*100</f>
        <v>0</v>
      </c>
      <c r="H78" s="13">
        <f>(H77*B78)/B77</f>
        <v>0</v>
      </c>
      <c r="I78" s="56">
        <f t="shared" si="8"/>
        <v>0</v>
      </c>
      <c r="J78" s="3"/>
    </row>
    <row r="79" spans="1:13" ht="36" customHeight="1" thickBot="1" x14ac:dyDescent="0.3">
      <c r="A79" s="10" t="s">
        <v>59</v>
      </c>
      <c r="B79" s="11"/>
      <c r="C79" s="11"/>
      <c r="D79" s="116"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17"/>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16"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17"/>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07" t="s">
        <v>74</v>
      </c>
      <c r="B81" s="108"/>
      <c r="C81" s="108"/>
      <c r="D81" s="108"/>
      <c r="E81" s="108"/>
      <c r="H81" s="109" t="s">
        <v>75</v>
      </c>
      <c r="I81" s="110"/>
      <c r="J81" s="110"/>
    </row>
    <row r="85" spans="1:10" ht="15.6" customHeight="1" x14ac:dyDescent="0.25">
      <c r="A85" s="106"/>
      <c r="B85" s="106"/>
      <c r="C85" s="106"/>
      <c r="D85" s="106"/>
      <c r="I85" s="104"/>
      <c r="J85" s="105"/>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I85:J85"/>
    <mergeCell ref="A85:D85"/>
    <mergeCell ref="A81:E81"/>
    <mergeCell ref="H81:J81"/>
    <mergeCell ref="A13:A14"/>
    <mergeCell ref="B13:B14"/>
    <mergeCell ref="D13:F13"/>
    <mergeCell ref="D79:E79"/>
    <mergeCell ref="H79:I79"/>
    <mergeCell ref="C13:C14"/>
    <mergeCell ref="G13:J13"/>
    <mergeCell ref="A6:J6"/>
    <mergeCell ref="A7:J7"/>
    <mergeCell ref="A8:J8"/>
    <mergeCell ref="A9:J9"/>
    <mergeCell ref="A10:J10"/>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26" zoomScale="90" zoomScaleNormal="90" workbookViewId="0">
      <selection activeCell="L79" sqref="L7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8.140625" customWidth="1"/>
  </cols>
  <sheetData>
    <row r="6" spans="1:13" ht="18.75" x14ac:dyDescent="0.25">
      <c r="A6" s="102" t="s">
        <v>60</v>
      </c>
      <c r="B6" s="102"/>
      <c r="C6" s="102"/>
      <c r="D6" s="102"/>
      <c r="E6" s="102"/>
      <c r="F6" s="102"/>
      <c r="G6" s="102"/>
      <c r="H6" s="102"/>
      <c r="I6" s="102"/>
      <c r="J6" s="102"/>
    </row>
    <row r="7" spans="1:13" ht="18.75" x14ac:dyDescent="0.25">
      <c r="A7" s="102" t="s">
        <v>61</v>
      </c>
      <c r="B7" s="102"/>
      <c r="C7" s="102"/>
      <c r="D7" s="102"/>
      <c r="E7" s="102"/>
      <c r="F7" s="102"/>
      <c r="G7" s="102"/>
      <c r="H7" s="102"/>
      <c r="I7" s="102"/>
      <c r="J7" s="102"/>
    </row>
    <row r="8" spans="1:13" ht="16.5" x14ac:dyDescent="0.25">
      <c r="A8" s="103" t="s">
        <v>123</v>
      </c>
      <c r="B8" s="103"/>
      <c r="C8" s="103"/>
      <c r="D8" s="103"/>
      <c r="E8" s="103"/>
      <c r="F8" s="103"/>
      <c r="G8" s="103"/>
      <c r="H8" s="103"/>
      <c r="I8" s="103"/>
      <c r="J8" s="103"/>
    </row>
    <row r="9" spans="1:13" ht="16.5" x14ac:dyDescent="0.25">
      <c r="A9" s="103" t="s">
        <v>82</v>
      </c>
      <c r="B9" s="103"/>
      <c r="C9" s="103"/>
      <c r="D9" s="103"/>
      <c r="E9" s="103"/>
      <c r="F9" s="103"/>
      <c r="G9" s="103"/>
      <c r="H9" s="103"/>
      <c r="I9" s="103"/>
      <c r="J9" s="103"/>
    </row>
    <row r="10" spans="1:13" ht="16.5" x14ac:dyDescent="0.25">
      <c r="A10" s="103" t="s">
        <v>81</v>
      </c>
      <c r="B10" s="103"/>
      <c r="C10" s="103"/>
      <c r="D10" s="103"/>
      <c r="E10" s="103"/>
      <c r="F10" s="103"/>
      <c r="G10" s="103"/>
      <c r="H10" s="103"/>
      <c r="I10" s="103"/>
      <c r="J10" s="103"/>
    </row>
    <row r="11" spans="1:13" ht="20.45" customHeight="1" x14ac:dyDescent="0.25">
      <c r="A11" s="57" t="s">
        <v>80</v>
      </c>
      <c r="B11" s="57"/>
      <c r="C11" s="57"/>
      <c r="D11" s="57"/>
      <c r="E11" s="57"/>
      <c r="F11" s="57"/>
      <c r="G11" s="57"/>
      <c r="H11" s="57"/>
      <c r="I11" s="57"/>
      <c r="J11" s="57"/>
    </row>
    <row r="12" spans="1:13" ht="9.6" customHeight="1" thickBot="1" x14ac:dyDescent="0.4">
      <c r="B12" s="18"/>
      <c r="C12" s="18"/>
      <c r="D12" s="34"/>
      <c r="E12" s="34"/>
      <c r="F12" s="18"/>
      <c r="G12" s="18"/>
      <c r="H12" s="18"/>
      <c r="I12" s="18"/>
      <c r="J12" s="49"/>
    </row>
    <row r="13" spans="1:13" ht="17.45" customHeight="1" thickBot="1" x14ac:dyDescent="0.3">
      <c r="A13" s="111" t="s">
        <v>0</v>
      </c>
      <c r="B13" s="111" t="s">
        <v>1</v>
      </c>
      <c r="C13" s="111" t="s">
        <v>1</v>
      </c>
      <c r="D13" s="113" t="s">
        <v>2</v>
      </c>
      <c r="E13" s="114"/>
      <c r="F13" s="115"/>
      <c r="G13" s="113" t="s">
        <v>3</v>
      </c>
      <c r="H13" s="114"/>
      <c r="I13" s="114"/>
      <c r="J13" s="115"/>
      <c r="M13" s="19"/>
    </row>
    <row r="14" spans="1:13" ht="158.25" thickBot="1" x14ac:dyDescent="0.3">
      <c r="A14" s="112"/>
      <c r="B14" s="112"/>
      <c r="C14" s="112"/>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0</v>
      </c>
      <c r="H15" s="21">
        <f>SUM(H16,H23,H26)</f>
        <v>16</v>
      </c>
      <c r="I15" s="22">
        <f t="shared" ref="I15:I78" si="0">(H15/B15)</f>
        <v>0.8</v>
      </c>
      <c r="J15" s="40" t="str">
        <f>IF(I15&gt;=0.5,"Đạt","Không đạt")</f>
        <v>Đạt</v>
      </c>
    </row>
    <row r="16" spans="1:13"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0</v>
      </c>
      <c r="H16" s="24">
        <f>SUM(H17:H22)</f>
        <v>9</v>
      </c>
      <c r="I16" s="26">
        <f t="shared" si="0"/>
        <v>0.75</v>
      </c>
      <c r="J16" s="24" t="str">
        <f>IF(I16&gt;=0.5,"Đạt","Không đạt")</f>
        <v>Đạt</v>
      </c>
      <c r="L16" s="80" t="s">
        <v>221</v>
      </c>
    </row>
    <row r="17" spans="1:12" ht="172.5" thickBot="1" x14ac:dyDescent="0.3">
      <c r="A17" s="4" t="s">
        <v>6</v>
      </c>
      <c r="B17" s="42">
        <v>2</v>
      </c>
      <c r="C17" s="3">
        <v>2</v>
      </c>
      <c r="D17" s="36">
        <v>2</v>
      </c>
      <c r="E17" s="44">
        <f>(D17/B17)</f>
        <v>1</v>
      </c>
      <c r="F17" s="62" t="s">
        <v>124</v>
      </c>
      <c r="G17" s="59"/>
      <c r="H17" s="15">
        <v>1</v>
      </c>
      <c r="I17" s="16">
        <f t="shared" si="0"/>
        <v>0.5</v>
      </c>
      <c r="J17" s="71" t="s">
        <v>328</v>
      </c>
      <c r="L17" s="78" t="s">
        <v>222</v>
      </c>
    </row>
    <row r="18" spans="1:12" ht="108.75" thickBot="1" x14ac:dyDescent="0.3">
      <c r="A18" s="6" t="s">
        <v>7</v>
      </c>
      <c r="B18" s="42">
        <v>2</v>
      </c>
      <c r="C18" s="3">
        <v>2</v>
      </c>
      <c r="D18" s="36">
        <v>2</v>
      </c>
      <c r="E18" s="44">
        <f t="shared" ref="E18:E22" si="1">(D18/B18)</f>
        <v>1</v>
      </c>
      <c r="F18" s="62"/>
      <c r="G18" s="59"/>
      <c r="H18" s="15">
        <v>2</v>
      </c>
      <c r="I18" s="16">
        <f t="shared" si="0"/>
        <v>1</v>
      </c>
      <c r="J18" s="62" t="s">
        <v>127</v>
      </c>
      <c r="L18" s="6" t="s">
        <v>218</v>
      </c>
    </row>
    <row r="19" spans="1:12" ht="72.75" thickBot="1" x14ac:dyDescent="0.3">
      <c r="A19" s="6" t="s">
        <v>8</v>
      </c>
      <c r="B19" s="42">
        <v>2</v>
      </c>
      <c r="C19" s="3">
        <v>2</v>
      </c>
      <c r="D19" s="36">
        <v>2</v>
      </c>
      <c r="E19" s="44">
        <f t="shared" si="1"/>
        <v>1</v>
      </c>
      <c r="F19" s="62"/>
      <c r="G19" s="59"/>
      <c r="H19" s="15">
        <v>2</v>
      </c>
      <c r="I19" s="16">
        <f t="shared" si="0"/>
        <v>1</v>
      </c>
      <c r="J19" s="62" t="s">
        <v>86</v>
      </c>
      <c r="L19" s="6" t="s">
        <v>219</v>
      </c>
    </row>
    <row r="20" spans="1:12" ht="72.75" thickBot="1" x14ac:dyDescent="0.3">
      <c r="A20" s="6" t="s">
        <v>9</v>
      </c>
      <c r="B20" s="42">
        <v>2</v>
      </c>
      <c r="C20" s="3">
        <v>2</v>
      </c>
      <c r="D20" s="36">
        <v>2</v>
      </c>
      <c r="E20" s="44">
        <f t="shared" si="1"/>
        <v>1</v>
      </c>
      <c r="F20" s="62"/>
      <c r="G20" s="59"/>
      <c r="H20" s="15">
        <v>2</v>
      </c>
      <c r="I20" s="16">
        <f t="shared" si="0"/>
        <v>1</v>
      </c>
      <c r="J20" s="62" t="s">
        <v>88</v>
      </c>
      <c r="L20" s="6" t="s">
        <v>87</v>
      </c>
    </row>
    <row r="21" spans="1:12" ht="60.75" thickBot="1" x14ac:dyDescent="0.3">
      <c r="A21" s="6" t="s">
        <v>10</v>
      </c>
      <c r="B21" s="42">
        <v>2</v>
      </c>
      <c r="C21" s="3">
        <v>2</v>
      </c>
      <c r="D21" s="36">
        <v>2</v>
      </c>
      <c r="E21" s="44">
        <f t="shared" si="1"/>
        <v>1</v>
      </c>
      <c r="F21" s="62"/>
      <c r="G21" s="59"/>
      <c r="H21" s="15">
        <v>2</v>
      </c>
      <c r="I21" s="16">
        <f t="shared" si="0"/>
        <v>1</v>
      </c>
      <c r="J21" s="62" t="s">
        <v>128</v>
      </c>
      <c r="L21" s="6" t="s">
        <v>220</v>
      </c>
    </row>
    <row r="22" spans="1:12" ht="48.75" thickBot="1" x14ac:dyDescent="0.3">
      <c r="A22" s="6" t="s">
        <v>11</v>
      </c>
      <c r="B22" s="42">
        <v>2</v>
      </c>
      <c r="C22" s="3">
        <v>2</v>
      </c>
      <c r="D22" s="36">
        <v>1</v>
      </c>
      <c r="E22" s="44">
        <f t="shared" si="1"/>
        <v>0.5</v>
      </c>
      <c r="F22" s="62"/>
      <c r="G22" s="59"/>
      <c r="H22" s="15">
        <v>0</v>
      </c>
      <c r="I22" s="16">
        <f t="shared" si="0"/>
        <v>0</v>
      </c>
      <c r="J22" s="53" t="s">
        <v>129</v>
      </c>
      <c r="L22" s="79" t="s">
        <v>89</v>
      </c>
    </row>
    <row r="23" spans="1:12" s="17" customFormat="1" ht="32.25" thickBot="1" x14ac:dyDescent="0.3">
      <c r="A23" s="23" t="s">
        <v>12</v>
      </c>
      <c r="B23" s="24">
        <f>SUM(B24:B25)</f>
        <v>4</v>
      </c>
      <c r="C23" s="24">
        <f>SUM(C24:C25)</f>
        <v>4</v>
      </c>
      <c r="D23" s="24">
        <f>SUM(D24:D25)</f>
        <v>4</v>
      </c>
      <c r="E23" s="25">
        <f>(D23/B23)</f>
        <v>1</v>
      </c>
      <c r="F23" s="24" t="str">
        <f>IF(E23&gt;=0.5,"Đạt","Không đạt")</f>
        <v>Đạt</v>
      </c>
      <c r="G23" s="24">
        <f>SUM(G24:G25)</f>
        <v>0</v>
      </c>
      <c r="H23" s="24">
        <f>SUM(H24:H25)</f>
        <v>3</v>
      </c>
      <c r="I23" s="26">
        <f>(H23/B23)</f>
        <v>0.75</v>
      </c>
      <c r="J23" s="45" t="str">
        <f>IF(I23&gt;=0.5,"Đạt","Không đạt")</f>
        <v>Đạt</v>
      </c>
      <c r="L23"/>
    </row>
    <row r="24" spans="1:12" ht="264.75" thickBot="1" x14ac:dyDescent="0.3">
      <c r="A24" s="6" t="s">
        <v>70</v>
      </c>
      <c r="B24" s="43">
        <v>2</v>
      </c>
      <c r="C24" s="7">
        <v>2</v>
      </c>
      <c r="D24" s="36">
        <v>2</v>
      </c>
      <c r="E24" s="44">
        <f t="shared" ref="E24:E25" si="2">(D24/B24)</f>
        <v>1</v>
      </c>
      <c r="F24" s="70" t="s">
        <v>125</v>
      </c>
      <c r="G24" s="59"/>
      <c r="H24" s="15">
        <v>2</v>
      </c>
      <c r="I24" s="16">
        <f t="shared" si="0"/>
        <v>1</v>
      </c>
      <c r="J24" s="55" t="s">
        <v>126</v>
      </c>
      <c r="L24" s="79" t="s">
        <v>223</v>
      </c>
    </row>
    <row r="25" spans="1:12" ht="64.5" thickBot="1" x14ac:dyDescent="0.3">
      <c r="A25" s="4" t="s">
        <v>13</v>
      </c>
      <c r="B25" s="42">
        <v>2</v>
      </c>
      <c r="C25" s="3">
        <v>2</v>
      </c>
      <c r="D25" s="36">
        <v>2</v>
      </c>
      <c r="E25" s="44">
        <f t="shared" si="2"/>
        <v>1</v>
      </c>
      <c r="F25" s="51"/>
      <c r="G25" s="59">
        <v>0</v>
      </c>
      <c r="H25" s="15">
        <v>1</v>
      </c>
      <c r="I25" s="16">
        <f t="shared" si="0"/>
        <v>0.5</v>
      </c>
      <c r="J25" s="53" t="s">
        <v>130</v>
      </c>
      <c r="L25" s="81" t="s">
        <v>237</v>
      </c>
    </row>
    <row r="26" spans="1:12" s="17" customFormat="1" ht="32.25" thickBot="1" x14ac:dyDescent="0.3">
      <c r="A26" s="23" t="s">
        <v>14</v>
      </c>
      <c r="B26" s="24">
        <f>SUM(B27:B28)</f>
        <v>4</v>
      </c>
      <c r="C26" s="24">
        <f>SUM(C27:C28)</f>
        <v>4</v>
      </c>
      <c r="D26" s="24">
        <f>SUM(D27:D28)</f>
        <v>4</v>
      </c>
      <c r="E26" s="25">
        <f>(D26/B26)</f>
        <v>1</v>
      </c>
      <c r="F26" s="24" t="str">
        <f>IF(E26&gt;=0.5,"Đạt","Không đạt")</f>
        <v>Đạt</v>
      </c>
      <c r="G26" s="24">
        <f>SUM(G27:G28)</f>
        <v>0</v>
      </c>
      <c r="H26" s="24">
        <f>SUM(H27:H28)</f>
        <v>4</v>
      </c>
      <c r="I26" s="26">
        <f>(H26/B26)</f>
        <v>1</v>
      </c>
      <c r="J26" s="46" t="str">
        <f>IF(I26&gt;=0.5,"Đạt","Không đạt")</f>
        <v>Đạt</v>
      </c>
      <c r="L26" s="82"/>
    </row>
    <row r="27" spans="1:12" ht="96.75" thickBot="1" x14ac:dyDescent="0.3">
      <c r="A27" s="6" t="s">
        <v>15</v>
      </c>
      <c r="B27" s="42">
        <v>2</v>
      </c>
      <c r="C27" s="3">
        <v>2</v>
      </c>
      <c r="D27" s="36">
        <v>2</v>
      </c>
      <c r="E27" s="44">
        <f t="shared" ref="E27:E28" si="3">(D27/B27)</f>
        <v>1</v>
      </c>
      <c r="F27" s="64" t="s">
        <v>92</v>
      </c>
      <c r="G27" s="59"/>
      <c r="H27" s="15">
        <v>2</v>
      </c>
      <c r="I27" s="16">
        <f t="shared" si="0"/>
        <v>1</v>
      </c>
      <c r="J27" s="53" t="s">
        <v>131</v>
      </c>
      <c r="L27" s="79" t="s">
        <v>224</v>
      </c>
    </row>
    <row r="28" spans="1:12" ht="60.75" thickBot="1" x14ac:dyDescent="0.3">
      <c r="A28" s="4" t="s">
        <v>16</v>
      </c>
      <c r="B28" s="42">
        <v>2</v>
      </c>
      <c r="C28" s="3">
        <v>2</v>
      </c>
      <c r="D28" s="36">
        <v>2</v>
      </c>
      <c r="E28" s="44">
        <f t="shared" si="3"/>
        <v>1</v>
      </c>
      <c r="F28" s="51"/>
      <c r="G28" s="59"/>
      <c r="H28" s="15">
        <v>2</v>
      </c>
      <c r="I28" s="16">
        <f t="shared" si="0"/>
        <v>1</v>
      </c>
      <c r="J28" s="62" t="s">
        <v>132</v>
      </c>
      <c r="L28" s="87" t="s">
        <v>238</v>
      </c>
    </row>
    <row r="29" spans="1:12" s="17" customFormat="1" ht="32.25" thickBot="1" x14ac:dyDescent="0.3">
      <c r="A29" s="20" t="s">
        <v>17</v>
      </c>
      <c r="B29" s="21">
        <f>SUM(B30,B33,B40,B45,B48,B51,B54,B59,B62)</f>
        <v>52</v>
      </c>
      <c r="C29" s="21">
        <f>SUM(C30,C33,C40,C45,C48,C51,C54,C59,C62)</f>
        <v>52</v>
      </c>
      <c r="D29" s="21">
        <f>SUM(D30,D33,D40,D45,D48,D51,D54,D59,D62)</f>
        <v>49</v>
      </c>
      <c r="E29" s="22">
        <f>(D29/B29)</f>
        <v>0.94230769230769229</v>
      </c>
      <c r="F29" s="40" t="str">
        <f>IF(E29&gt;=0.5,"Đạt","Không đạt")</f>
        <v>Đạt</v>
      </c>
      <c r="G29" s="21">
        <f>SUM(G30,G33,G40,G45,G48,G51,G54,G59,G62)</f>
        <v>0</v>
      </c>
      <c r="H29" s="21">
        <f>SUM(H30,H33,H40,H45,H48,H51,H54,H59,H62)</f>
        <v>47</v>
      </c>
      <c r="I29" s="22">
        <f t="shared" si="0"/>
        <v>0.90384615384615385</v>
      </c>
      <c r="J29" s="47" t="str">
        <f>IF(I29&gt;=0.5,"Đạt","Không đạt")</f>
        <v>Đạt</v>
      </c>
      <c r="L29" s="83"/>
    </row>
    <row r="30" spans="1:12" s="17" customFormat="1" ht="60" customHeight="1" thickBot="1" x14ac:dyDescent="0.3">
      <c r="A30" s="23" t="s">
        <v>18</v>
      </c>
      <c r="B30" s="24">
        <f>SUM(B31:B32)</f>
        <v>4</v>
      </c>
      <c r="C30" s="24">
        <f>SUM(C31:C32)</f>
        <v>4</v>
      </c>
      <c r="D30" s="24">
        <f>SUM(D31:D32)</f>
        <v>4</v>
      </c>
      <c r="E30" s="25">
        <f>(D30/B30)</f>
        <v>1</v>
      </c>
      <c r="F30" s="24" t="str">
        <f>IF(E30&gt;=0.5,"Đạt","Không đạt")</f>
        <v>Đạt</v>
      </c>
      <c r="G30" s="24">
        <f>SUM(G31:G32)</f>
        <v>0</v>
      </c>
      <c r="H30" s="24">
        <f>SUM(H31:H32)</f>
        <v>2</v>
      </c>
      <c r="I30" s="26">
        <f t="shared" si="0"/>
        <v>0.5</v>
      </c>
      <c r="J30" s="48" t="str">
        <f>IF(I30&gt;=0.5,"Đạt","Không đạt")</f>
        <v>Đạt</v>
      </c>
      <c r="L30" s="84"/>
    </row>
    <row r="31" spans="1:12" ht="108.75" thickBot="1" x14ac:dyDescent="0.3">
      <c r="A31" s="6" t="s">
        <v>19</v>
      </c>
      <c r="B31" s="42">
        <v>2</v>
      </c>
      <c r="C31" s="3">
        <v>2</v>
      </c>
      <c r="D31" s="36">
        <v>2</v>
      </c>
      <c r="E31" s="44">
        <f t="shared" ref="E31:E32" si="4">(D31/B31)</f>
        <v>1</v>
      </c>
      <c r="F31" s="62"/>
      <c r="G31" s="59"/>
      <c r="H31" s="15">
        <v>2</v>
      </c>
      <c r="I31" s="16">
        <f t="shared" si="0"/>
        <v>1</v>
      </c>
      <c r="J31" s="72" t="s">
        <v>329</v>
      </c>
      <c r="L31" s="85" t="s">
        <v>239</v>
      </c>
    </row>
    <row r="32" spans="1:12" ht="25.5" thickBot="1" x14ac:dyDescent="0.3">
      <c r="A32" s="6" t="s">
        <v>20</v>
      </c>
      <c r="B32" s="42">
        <v>2</v>
      </c>
      <c r="C32" s="3">
        <v>2</v>
      </c>
      <c r="D32" s="36">
        <v>2</v>
      </c>
      <c r="E32" s="44">
        <f t="shared" si="4"/>
        <v>1</v>
      </c>
      <c r="F32" s="62"/>
      <c r="G32" s="59"/>
      <c r="H32" s="15"/>
      <c r="I32" s="16">
        <f t="shared" si="0"/>
        <v>0</v>
      </c>
      <c r="J32" s="73" t="s">
        <v>133</v>
      </c>
      <c r="L32" s="83" t="s">
        <v>225</v>
      </c>
    </row>
    <row r="33" spans="1:12" s="17" customFormat="1" ht="32.25" thickBot="1" x14ac:dyDescent="0.3">
      <c r="A33" s="23" t="s">
        <v>21</v>
      </c>
      <c r="B33" s="24">
        <f>SUM(B34:B39)</f>
        <v>12</v>
      </c>
      <c r="C33" s="24">
        <f>SUM(C34:C39)</f>
        <v>12</v>
      </c>
      <c r="D33" s="24">
        <f>SUM(D34:D39)</f>
        <v>12</v>
      </c>
      <c r="E33" s="25">
        <f>(D33/B33)</f>
        <v>1</v>
      </c>
      <c r="F33" s="24" t="str">
        <f>IF(E33&gt;=0.5,"Đạt","Không đạt")</f>
        <v>Đạt</v>
      </c>
      <c r="G33" s="24">
        <f>SUM(G34:G39)</f>
        <v>0</v>
      </c>
      <c r="H33" s="24">
        <f>SUM(H34:H39)</f>
        <v>10</v>
      </c>
      <c r="I33" s="26">
        <f t="shared" si="0"/>
        <v>0.83333333333333337</v>
      </c>
      <c r="J33" s="48" t="str">
        <f>IF(I33&gt;=0.5,"Đạt","Không đạt")</f>
        <v>Đạt</v>
      </c>
      <c r="L33" s="78"/>
    </row>
    <row r="34" spans="1:12" ht="51.75" thickBot="1" x14ac:dyDescent="0.3">
      <c r="A34" s="8" t="s">
        <v>22</v>
      </c>
      <c r="B34" s="42">
        <v>2</v>
      </c>
      <c r="C34" s="3">
        <v>2</v>
      </c>
      <c r="D34" s="36">
        <v>2</v>
      </c>
      <c r="E34" s="44">
        <f t="shared" ref="E34:E39" si="5">(D34/B34)</f>
        <v>1</v>
      </c>
      <c r="F34" s="65"/>
      <c r="G34" s="59"/>
      <c r="H34" s="15">
        <v>2</v>
      </c>
      <c r="I34" s="16">
        <f t="shared" si="0"/>
        <v>1</v>
      </c>
      <c r="J34" s="92" t="s">
        <v>93</v>
      </c>
      <c r="L34" s="6" t="s">
        <v>226</v>
      </c>
    </row>
    <row r="35" spans="1:12" ht="36.75" thickBot="1" x14ac:dyDescent="0.3">
      <c r="A35" s="6" t="s">
        <v>23</v>
      </c>
      <c r="B35" s="42">
        <v>2</v>
      </c>
      <c r="C35" s="3">
        <v>2</v>
      </c>
      <c r="D35" s="36">
        <v>2</v>
      </c>
      <c r="E35" s="44">
        <f t="shared" si="5"/>
        <v>1</v>
      </c>
      <c r="F35" s="51"/>
      <c r="G35" s="59"/>
      <c r="H35" s="15">
        <v>2</v>
      </c>
      <c r="I35" s="16">
        <f t="shared" si="0"/>
        <v>1</v>
      </c>
      <c r="J35" s="51" t="s">
        <v>94</v>
      </c>
      <c r="L35" s="6" t="s">
        <v>227</v>
      </c>
    </row>
    <row r="36" spans="1:12" ht="48.75" thickBot="1" x14ac:dyDescent="0.3">
      <c r="A36" s="6" t="s">
        <v>24</v>
      </c>
      <c r="B36" s="42">
        <v>2</v>
      </c>
      <c r="C36" s="3">
        <v>2</v>
      </c>
      <c r="D36" s="36">
        <v>2</v>
      </c>
      <c r="E36" s="44">
        <f t="shared" si="5"/>
        <v>1</v>
      </c>
      <c r="F36" s="67"/>
      <c r="G36" s="59"/>
      <c r="H36" s="15">
        <v>2</v>
      </c>
      <c r="I36" s="16">
        <f t="shared" si="0"/>
        <v>1</v>
      </c>
      <c r="J36" s="67" t="s">
        <v>95</v>
      </c>
      <c r="L36" s="78" t="s">
        <v>241</v>
      </c>
    </row>
    <row r="37" spans="1:12" ht="48.75" thickBot="1" x14ac:dyDescent="0.3">
      <c r="A37" s="6" t="s">
        <v>25</v>
      </c>
      <c r="B37" s="42">
        <v>2</v>
      </c>
      <c r="C37" s="3">
        <v>2</v>
      </c>
      <c r="D37" s="36">
        <v>2</v>
      </c>
      <c r="E37" s="44">
        <f t="shared" si="5"/>
        <v>1</v>
      </c>
      <c r="F37" s="63"/>
      <c r="G37" s="59"/>
      <c r="H37" s="15">
        <v>2</v>
      </c>
      <c r="I37" s="16">
        <f t="shared" si="0"/>
        <v>1</v>
      </c>
      <c r="J37" s="93" t="s">
        <v>95</v>
      </c>
      <c r="L37" s="78" t="s">
        <v>240</v>
      </c>
    </row>
    <row r="38" spans="1:12" ht="24.75" thickBot="1" x14ac:dyDescent="0.3">
      <c r="A38" s="6" t="s">
        <v>26</v>
      </c>
      <c r="B38" s="42">
        <v>2</v>
      </c>
      <c r="C38" s="3">
        <v>2</v>
      </c>
      <c r="D38" s="36">
        <v>2</v>
      </c>
      <c r="E38" s="44">
        <f t="shared" si="5"/>
        <v>1</v>
      </c>
      <c r="F38" s="51"/>
      <c r="G38" s="59"/>
      <c r="H38" s="15">
        <v>1</v>
      </c>
      <c r="I38" s="16">
        <f t="shared" si="0"/>
        <v>0.5</v>
      </c>
      <c r="J38" s="51" t="s">
        <v>210</v>
      </c>
      <c r="L38" s="79" t="s">
        <v>228</v>
      </c>
    </row>
    <row r="39" spans="1:12" ht="60.75" thickBot="1" x14ac:dyDescent="0.3">
      <c r="A39" s="6" t="s">
        <v>27</v>
      </c>
      <c r="B39" s="42">
        <v>2</v>
      </c>
      <c r="C39" s="3">
        <v>2</v>
      </c>
      <c r="D39" s="36">
        <v>2</v>
      </c>
      <c r="E39" s="44">
        <f t="shared" si="5"/>
        <v>1</v>
      </c>
      <c r="F39" s="51"/>
      <c r="G39" s="59"/>
      <c r="H39" s="15">
        <v>1</v>
      </c>
      <c r="I39" s="16">
        <f t="shared" si="0"/>
        <v>0.5</v>
      </c>
      <c r="J39" s="51" t="s">
        <v>134</v>
      </c>
      <c r="L39" s="81" t="s">
        <v>242</v>
      </c>
    </row>
    <row r="40" spans="1:12" s="17" customFormat="1" ht="32.25" thickBot="1" x14ac:dyDescent="0.3">
      <c r="A40" s="23" t="s">
        <v>28</v>
      </c>
      <c r="B40" s="24">
        <v>8</v>
      </c>
      <c r="C40" s="24">
        <f>SUM(C41:C44)</f>
        <v>8</v>
      </c>
      <c r="D40" s="24">
        <f>SUM(D41:D44)</f>
        <v>8</v>
      </c>
      <c r="E40" s="25">
        <f>(D40/B40)</f>
        <v>1</v>
      </c>
      <c r="F40" s="24" t="str">
        <f>IF(E40&gt;=0.5,"Đạt","Không đạt")</f>
        <v>Đạt</v>
      </c>
      <c r="G40" s="24">
        <f>SUM(G41:G44)</f>
        <v>0</v>
      </c>
      <c r="H40" s="24">
        <f>SUM(H41:H44)</f>
        <v>8</v>
      </c>
      <c r="I40" s="26">
        <f t="shared" si="0"/>
        <v>1</v>
      </c>
      <c r="J40" s="48" t="str">
        <f>IF(I40&gt;=0.5,"Đạt","Không đạt")</f>
        <v>Đạt</v>
      </c>
      <c r="L40" s="83"/>
    </row>
    <row r="41" spans="1:12" ht="60.75" thickBot="1" x14ac:dyDescent="0.3">
      <c r="A41" s="6" t="s">
        <v>29</v>
      </c>
      <c r="B41" s="42">
        <v>2</v>
      </c>
      <c r="C41" s="3">
        <v>2</v>
      </c>
      <c r="D41" s="36">
        <v>2</v>
      </c>
      <c r="E41" s="44">
        <f t="shared" ref="E41:E44" si="6">(D41/B41)</f>
        <v>1</v>
      </c>
      <c r="F41" s="51"/>
      <c r="G41" s="59"/>
      <c r="H41" s="15">
        <v>2</v>
      </c>
      <c r="I41" s="16">
        <f t="shared" si="0"/>
        <v>1</v>
      </c>
      <c r="J41" s="51" t="s">
        <v>135</v>
      </c>
      <c r="L41" s="6" t="s">
        <v>229</v>
      </c>
    </row>
    <row r="42" spans="1:12" ht="48.75" thickBot="1" x14ac:dyDescent="0.3">
      <c r="A42" s="6" t="s">
        <v>30</v>
      </c>
      <c r="B42" s="42">
        <v>2</v>
      </c>
      <c r="C42" s="3">
        <v>2</v>
      </c>
      <c r="D42" s="36">
        <v>2</v>
      </c>
      <c r="E42" s="44">
        <f t="shared" si="6"/>
        <v>1</v>
      </c>
      <c r="F42" s="51"/>
      <c r="G42" s="59"/>
      <c r="H42" s="15">
        <v>2</v>
      </c>
      <c r="I42" s="16">
        <f t="shared" si="0"/>
        <v>1</v>
      </c>
      <c r="J42" s="51" t="s">
        <v>136</v>
      </c>
      <c r="L42" s="78" t="s">
        <v>243</v>
      </c>
    </row>
    <row r="43" spans="1:12" ht="48.75" thickBot="1" x14ac:dyDescent="0.3">
      <c r="A43" s="6" t="s">
        <v>31</v>
      </c>
      <c r="B43" s="42">
        <v>2</v>
      </c>
      <c r="C43" s="3">
        <v>2</v>
      </c>
      <c r="D43" s="36">
        <v>2</v>
      </c>
      <c r="E43" s="44">
        <f t="shared" si="6"/>
        <v>1</v>
      </c>
      <c r="F43" s="66"/>
      <c r="G43" s="59"/>
      <c r="H43" s="15">
        <v>2</v>
      </c>
      <c r="I43" s="16">
        <f t="shared" si="0"/>
        <v>1</v>
      </c>
      <c r="J43" s="66" t="s">
        <v>101</v>
      </c>
      <c r="L43" s="6" t="s">
        <v>100</v>
      </c>
    </row>
    <row r="44" spans="1:12" ht="48.75" thickBot="1" x14ac:dyDescent="0.3">
      <c r="A44" s="6" t="s">
        <v>32</v>
      </c>
      <c r="B44" s="42">
        <v>2</v>
      </c>
      <c r="C44" s="3">
        <v>2</v>
      </c>
      <c r="D44" s="36">
        <v>2</v>
      </c>
      <c r="E44" s="44">
        <f t="shared" si="6"/>
        <v>1</v>
      </c>
      <c r="F44" s="51"/>
      <c r="G44" s="59"/>
      <c r="H44" s="15">
        <v>2</v>
      </c>
      <c r="I44" s="16">
        <f t="shared" si="0"/>
        <v>1</v>
      </c>
      <c r="J44" s="51" t="s">
        <v>101</v>
      </c>
      <c r="L44" s="6" t="s">
        <v>100</v>
      </c>
    </row>
    <row r="45" spans="1:12" s="17" customFormat="1" ht="48" thickBot="1" x14ac:dyDescent="0.3">
      <c r="A45" s="23" t="s">
        <v>66</v>
      </c>
      <c r="B45" s="24">
        <f>SUM(B46:B47)</f>
        <v>4</v>
      </c>
      <c r="C45" s="24">
        <f>SUM(C46:C47)</f>
        <v>4</v>
      </c>
      <c r="D45" s="24">
        <f>SUM(D46:D47)</f>
        <v>2</v>
      </c>
      <c r="E45" s="25">
        <f>(D45/B45)</f>
        <v>0.5</v>
      </c>
      <c r="F45" s="24" t="str">
        <f>IF(E45&gt;=0.5,"Đạt","Không đạt")</f>
        <v>Đạt</v>
      </c>
      <c r="G45" s="24">
        <f>SUM(G46:G47)</f>
        <v>0</v>
      </c>
      <c r="H45" s="24">
        <f>SUM(H46:H47)</f>
        <v>4</v>
      </c>
      <c r="I45" s="26">
        <f t="shared" si="0"/>
        <v>1</v>
      </c>
      <c r="J45" s="48" t="str">
        <f>IF(I45&gt;=0.5,"Đạt","Không đạt")</f>
        <v>Đạt</v>
      </c>
      <c r="L45" s="51"/>
    </row>
    <row r="46" spans="1:12" ht="60.75" thickBot="1" x14ac:dyDescent="0.3">
      <c r="A46" s="6" t="s">
        <v>33</v>
      </c>
      <c r="B46" s="42">
        <v>2</v>
      </c>
      <c r="C46" s="3">
        <v>2</v>
      </c>
      <c r="D46" s="36">
        <v>1</v>
      </c>
      <c r="E46" s="44">
        <f t="shared" ref="E46:E47" si="7">(D46/B46)</f>
        <v>0.5</v>
      </c>
      <c r="F46" s="51"/>
      <c r="G46" s="59"/>
      <c r="H46" s="15">
        <v>2</v>
      </c>
      <c r="I46" s="16">
        <f t="shared" si="0"/>
        <v>1</v>
      </c>
      <c r="J46" s="51" t="s">
        <v>101</v>
      </c>
      <c r="L46" s="6" t="s">
        <v>230</v>
      </c>
    </row>
    <row r="47" spans="1:12" ht="60.75" thickBot="1" x14ac:dyDescent="0.3">
      <c r="A47" s="6" t="s">
        <v>34</v>
      </c>
      <c r="B47" s="42">
        <v>2</v>
      </c>
      <c r="C47" s="3">
        <v>2</v>
      </c>
      <c r="D47" s="36">
        <v>1</v>
      </c>
      <c r="E47" s="44">
        <f t="shared" si="7"/>
        <v>0.5</v>
      </c>
      <c r="F47" s="51"/>
      <c r="G47" s="59"/>
      <c r="H47" s="15">
        <v>2</v>
      </c>
      <c r="I47" s="16">
        <f t="shared" si="0"/>
        <v>1</v>
      </c>
      <c r="J47" s="51" t="s">
        <v>101</v>
      </c>
      <c r="L47" s="6" t="s">
        <v>230</v>
      </c>
    </row>
    <row r="48" spans="1:12" s="17" customFormat="1" ht="32.25" thickBot="1" x14ac:dyDescent="0.3">
      <c r="A48" s="23" t="s">
        <v>65</v>
      </c>
      <c r="B48" s="24">
        <f>SUM(B49:B50)</f>
        <v>4</v>
      </c>
      <c r="C48" s="24">
        <f>SUM(C49:C50)</f>
        <v>4</v>
      </c>
      <c r="D48" s="24">
        <f>SUM(D49:D50)</f>
        <v>4</v>
      </c>
      <c r="E48" s="25">
        <f>(D48/B48)</f>
        <v>1</v>
      </c>
      <c r="F48" s="24" t="str">
        <f>IF(E48&gt;=0.5,"Đạt","Không đạt")</f>
        <v>Đạt</v>
      </c>
      <c r="G48" s="24">
        <f>SUM(G49:G50)</f>
        <v>0</v>
      </c>
      <c r="H48" s="24">
        <f>SUM(H49:H50)</f>
        <v>4</v>
      </c>
      <c r="I48" s="26">
        <f t="shared" si="0"/>
        <v>1</v>
      </c>
      <c r="J48" s="48" t="str">
        <f>IF(I48&gt;=0.5,"Đạt","Không đạt")</f>
        <v>Đạt</v>
      </c>
      <c r="L48" s="51"/>
    </row>
    <row r="49" spans="1:12" ht="36.75" thickBot="1" x14ac:dyDescent="0.3">
      <c r="A49" s="6" t="s">
        <v>35</v>
      </c>
      <c r="B49" s="42">
        <v>2</v>
      </c>
      <c r="C49" s="3">
        <v>2</v>
      </c>
      <c r="D49" s="36">
        <v>2</v>
      </c>
      <c r="E49" s="44">
        <f t="shared" ref="E49:E50" si="8">(D49/B49)</f>
        <v>1</v>
      </c>
      <c r="F49" s="51"/>
      <c r="G49" s="59"/>
      <c r="H49" s="15">
        <v>2</v>
      </c>
      <c r="I49" s="16">
        <f t="shared" si="0"/>
        <v>1</v>
      </c>
      <c r="J49" s="68" t="s">
        <v>121</v>
      </c>
      <c r="L49" s="6" t="s">
        <v>231</v>
      </c>
    </row>
    <row r="50" spans="1:12" ht="28.5" thickBot="1" x14ac:dyDescent="0.3">
      <c r="A50" s="4" t="s">
        <v>36</v>
      </c>
      <c r="B50" s="42">
        <v>2</v>
      </c>
      <c r="C50" s="3">
        <v>2</v>
      </c>
      <c r="D50" s="36">
        <v>2</v>
      </c>
      <c r="E50" s="44">
        <f t="shared" si="8"/>
        <v>1</v>
      </c>
      <c r="F50" s="51"/>
      <c r="G50" s="59"/>
      <c r="H50" s="15">
        <v>2</v>
      </c>
      <c r="I50" s="16">
        <f t="shared" si="0"/>
        <v>1</v>
      </c>
      <c r="J50" s="69" t="s">
        <v>121</v>
      </c>
      <c r="L50" s="6" t="s">
        <v>232</v>
      </c>
    </row>
    <row r="51" spans="1:12" s="17" customFormat="1" ht="48" thickBot="1" x14ac:dyDescent="0.3">
      <c r="A51" s="23" t="s">
        <v>67</v>
      </c>
      <c r="B51" s="24">
        <f>SUM(B52:B53)</f>
        <v>4</v>
      </c>
      <c r="C51" s="24">
        <f>SUM(C52:C53)</f>
        <v>4</v>
      </c>
      <c r="D51" s="24">
        <f>SUM(D52:D53)</f>
        <v>3</v>
      </c>
      <c r="E51" s="25">
        <f>(D51/B51)</f>
        <v>0.75</v>
      </c>
      <c r="F51" s="24" t="str">
        <f>IF(E51&gt;=0.5,"Đạt","Không đạt")</f>
        <v>Đạt</v>
      </c>
      <c r="G51" s="24">
        <f>SUM(G52:G53)</f>
        <v>0</v>
      </c>
      <c r="H51" s="24">
        <f>SUM(H52:H53)</f>
        <v>4</v>
      </c>
      <c r="I51" s="26">
        <f t="shared" si="0"/>
        <v>1</v>
      </c>
      <c r="J51" s="48" t="str">
        <f>IF(I51&gt;=0.5,"Đạt","Không đạt")</f>
        <v>Đạt</v>
      </c>
      <c r="L51" s="51"/>
    </row>
    <row r="52" spans="1:12" ht="48.75" thickBot="1" x14ac:dyDescent="0.3">
      <c r="A52" s="6" t="s">
        <v>37</v>
      </c>
      <c r="B52" s="42">
        <v>2</v>
      </c>
      <c r="C52" s="3">
        <v>2</v>
      </c>
      <c r="D52" s="36">
        <v>2</v>
      </c>
      <c r="E52" s="44">
        <f t="shared" ref="E52:E53" si="9">(D52/B52)</f>
        <v>1</v>
      </c>
      <c r="F52" s="51"/>
      <c r="G52" s="59"/>
      <c r="H52" s="15">
        <v>2</v>
      </c>
      <c r="I52" s="16">
        <f t="shared" si="0"/>
        <v>1</v>
      </c>
      <c r="J52" s="51" t="s">
        <v>138</v>
      </c>
      <c r="L52" s="79" t="s">
        <v>233</v>
      </c>
    </row>
    <row r="53" spans="1:12" ht="60.75" thickBot="1" x14ac:dyDescent="0.3">
      <c r="A53" s="6" t="s">
        <v>38</v>
      </c>
      <c r="B53" s="42">
        <v>2</v>
      </c>
      <c r="C53" s="3">
        <v>2</v>
      </c>
      <c r="D53" s="36">
        <v>1</v>
      </c>
      <c r="E53" s="44">
        <f t="shared" si="9"/>
        <v>0.5</v>
      </c>
      <c r="F53" s="51" t="s">
        <v>137</v>
      </c>
      <c r="G53" s="59"/>
      <c r="H53" s="15">
        <v>2</v>
      </c>
      <c r="I53" s="16">
        <f t="shared" si="0"/>
        <v>1</v>
      </c>
      <c r="J53" s="51" t="s">
        <v>138</v>
      </c>
      <c r="L53" s="81" t="s">
        <v>244</v>
      </c>
    </row>
    <row r="54" spans="1:12" s="17" customFormat="1" ht="48" thickBot="1" x14ac:dyDescent="0.3">
      <c r="A54" s="27" t="s">
        <v>68</v>
      </c>
      <c r="B54" s="24">
        <f>SUM(B55:B58)</f>
        <v>8</v>
      </c>
      <c r="C54" s="24">
        <f>SUM(C55:C58)</f>
        <v>8</v>
      </c>
      <c r="D54" s="24">
        <f>SUM(D55:D58)</f>
        <v>8</v>
      </c>
      <c r="E54" s="25">
        <f>(D54/B54)</f>
        <v>1</v>
      </c>
      <c r="F54" s="24" t="str">
        <f>IF(E54&gt;=0.5,"Đạt","Không đạt")</f>
        <v>Đạt</v>
      </c>
      <c r="G54" s="24">
        <f>SUM(G55:G58)</f>
        <v>0</v>
      </c>
      <c r="H54" s="24">
        <f>SUM(H55:H58)</f>
        <v>8</v>
      </c>
      <c r="I54" s="26">
        <f t="shared" si="0"/>
        <v>1</v>
      </c>
      <c r="J54" s="48" t="str">
        <f>IF(I54&gt;=0.5,"Đạt","Không đạt")</f>
        <v>Đạt</v>
      </c>
      <c r="L54" s="83"/>
    </row>
    <row r="55" spans="1:12" ht="48.75" thickBot="1" x14ac:dyDescent="0.3">
      <c r="A55" s="6" t="s">
        <v>39</v>
      </c>
      <c r="B55" s="42">
        <v>2</v>
      </c>
      <c r="C55" s="3">
        <v>2</v>
      </c>
      <c r="D55" s="36">
        <v>2</v>
      </c>
      <c r="E55" s="44">
        <f t="shared" ref="E55:E58" si="10">(D55/B55)</f>
        <v>1</v>
      </c>
      <c r="F55" s="51" t="s">
        <v>139</v>
      </c>
      <c r="G55" s="59"/>
      <c r="H55" s="15">
        <v>2</v>
      </c>
      <c r="I55" s="16">
        <f t="shared" si="0"/>
        <v>1</v>
      </c>
      <c r="J55" s="66" t="s">
        <v>289</v>
      </c>
      <c r="L55" s="78" t="s">
        <v>245</v>
      </c>
    </row>
    <row r="56" spans="1:12" ht="60.75" thickBot="1" x14ac:dyDescent="0.3">
      <c r="A56" s="6" t="s">
        <v>40</v>
      </c>
      <c r="B56" s="42">
        <v>2</v>
      </c>
      <c r="C56" s="3">
        <v>2</v>
      </c>
      <c r="D56" s="36">
        <v>2</v>
      </c>
      <c r="E56" s="44">
        <f t="shared" si="10"/>
        <v>1</v>
      </c>
      <c r="F56" s="51" t="s">
        <v>140</v>
      </c>
      <c r="G56" s="59"/>
      <c r="H56" s="15">
        <v>2</v>
      </c>
      <c r="I56" s="16">
        <f t="shared" si="0"/>
        <v>1</v>
      </c>
      <c r="J56" s="62" t="s">
        <v>141</v>
      </c>
      <c r="L56" s="88" t="s">
        <v>246</v>
      </c>
    </row>
    <row r="57" spans="1:12" ht="60.75" thickBot="1" x14ac:dyDescent="0.3">
      <c r="A57" s="6" t="s">
        <v>41</v>
      </c>
      <c r="B57" s="42">
        <v>2</v>
      </c>
      <c r="C57" s="3">
        <v>2</v>
      </c>
      <c r="D57" s="36">
        <v>2</v>
      </c>
      <c r="E57" s="44">
        <f t="shared" si="10"/>
        <v>1</v>
      </c>
      <c r="F57" s="62"/>
      <c r="G57" s="59"/>
      <c r="H57" s="15">
        <v>2</v>
      </c>
      <c r="I57" s="16">
        <f t="shared" si="0"/>
        <v>1</v>
      </c>
      <c r="J57" s="62" t="s">
        <v>142</v>
      </c>
      <c r="L57" s="78" t="s">
        <v>247</v>
      </c>
    </row>
    <row r="58" spans="1:12" ht="48.75" thickBot="1" x14ac:dyDescent="0.3">
      <c r="A58" s="6" t="s">
        <v>42</v>
      </c>
      <c r="B58" s="42">
        <v>2</v>
      </c>
      <c r="C58" s="3">
        <v>2</v>
      </c>
      <c r="D58" s="36">
        <v>2</v>
      </c>
      <c r="E58" s="44">
        <f t="shared" si="10"/>
        <v>1</v>
      </c>
      <c r="F58" s="62"/>
      <c r="G58" s="59"/>
      <c r="H58" s="15">
        <v>2</v>
      </c>
      <c r="I58" s="16">
        <f t="shared" si="0"/>
        <v>1</v>
      </c>
      <c r="J58" s="62" t="s">
        <v>211</v>
      </c>
      <c r="L58" s="6" t="s">
        <v>234</v>
      </c>
    </row>
    <row r="59" spans="1:12"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0</v>
      </c>
      <c r="H59" s="24">
        <f>SUM(H60:H61)</f>
        <v>3</v>
      </c>
      <c r="I59" s="26">
        <f t="shared" si="0"/>
        <v>0.75</v>
      </c>
      <c r="J59" s="24" t="str">
        <f>IF(I59&gt;=0.5,"Đạt","Không đạt")</f>
        <v>Đạt</v>
      </c>
      <c r="L59" s="51"/>
    </row>
    <row r="60" spans="1:12" ht="48.75" thickBot="1" x14ac:dyDescent="0.3">
      <c r="A60" s="6" t="s">
        <v>43</v>
      </c>
      <c r="B60" s="42">
        <v>2</v>
      </c>
      <c r="C60" s="14">
        <v>2</v>
      </c>
      <c r="D60" s="36">
        <v>2</v>
      </c>
      <c r="E60" s="44">
        <f t="shared" ref="E60:E61" si="11">(D60/B60)</f>
        <v>1</v>
      </c>
      <c r="F60" s="51"/>
      <c r="G60" s="59"/>
      <c r="H60" s="15">
        <v>2</v>
      </c>
      <c r="I60" s="16">
        <f t="shared" si="0"/>
        <v>1</v>
      </c>
      <c r="J60" s="51" t="s">
        <v>106</v>
      </c>
      <c r="L60" s="6" t="s">
        <v>235</v>
      </c>
    </row>
    <row r="61" spans="1:12" ht="36.75" thickBot="1" x14ac:dyDescent="0.3">
      <c r="A61" s="6" t="s">
        <v>44</v>
      </c>
      <c r="B61" s="42">
        <v>2</v>
      </c>
      <c r="C61" s="14">
        <v>2</v>
      </c>
      <c r="D61" s="36">
        <v>2</v>
      </c>
      <c r="E61" s="44">
        <f t="shared" si="11"/>
        <v>1</v>
      </c>
      <c r="F61" s="51"/>
      <c r="G61" s="59"/>
      <c r="H61" s="15">
        <v>1</v>
      </c>
      <c r="I61" s="16">
        <f t="shared" si="0"/>
        <v>0.5</v>
      </c>
      <c r="J61" s="51" t="s">
        <v>143</v>
      </c>
      <c r="L61" s="79" t="s">
        <v>109</v>
      </c>
    </row>
    <row r="62" spans="1:12" s="17" customFormat="1" ht="32.25" thickBot="1" x14ac:dyDescent="0.3">
      <c r="A62" s="28" t="s">
        <v>64</v>
      </c>
      <c r="B62" s="24">
        <f>SUM(B63:B64)</f>
        <v>4</v>
      </c>
      <c r="C62" s="24">
        <f>SUM(C63:C64)</f>
        <v>4</v>
      </c>
      <c r="D62" s="24">
        <f>SUM(D63:D64)</f>
        <v>4</v>
      </c>
      <c r="E62" s="25">
        <f>(D62/B62)</f>
        <v>1</v>
      </c>
      <c r="F62" s="24" t="str">
        <f>IF(E62&gt;=0.5,"Đạt","Không đạt")</f>
        <v>Đạt</v>
      </c>
      <c r="G62" s="24">
        <f>SUM(G63:G64)</f>
        <v>0</v>
      </c>
      <c r="H62" s="24">
        <f>SUM(H63:H64)</f>
        <v>4</v>
      </c>
      <c r="I62" s="26">
        <f t="shared" si="0"/>
        <v>1</v>
      </c>
      <c r="J62" s="24" t="str">
        <f>IF(I62&gt;=0.5,"Đạt","Không đạt")</f>
        <v>Đạt</v>
      </c>
      <c r="L62" s="51"/>
    </row>
    <row r="63" spans="1:12" ht="84.75" thickBot="1" x14ac:dyDescent="0.3">
      <c r="A63" s="9" t="s">
        <v>45</v>
      </c>
      <c r="B63" s="42">
        <v>2</v>
      </c>
      <c r="C63" s="14">
        <v>2</v>
      </c>
      <c r="D63" s="36">
        <v>2</v>
      </c>
      <c r="E63" s="44">
        <f t="shared" ref="E63:E64" si="12">(D63/B63)</f>
        <v>1</v>
      </c>
      <c r="F63" s="62" t="s">
        <v>145</v>
      </c>
      <c r="G63" s="59"/>
      <c r="H63" s="15">
        <v>2</v>
      </c>
      <c r="I63" s="16">
        <f t="shared" si="0"/>
        <v>1</v>
      </c>
      <c r="J63" s="62" t="s">
        <v>288</v>
      </c>
      <c r="L63" s="79" t="s">
        <v>236</v>
      </c>
    </row>
    <row r="64" spans="1:12" ht="108.75" thickBot="1" x14ac:dyDescent="0.3">
      <c r="A64" s="9" t="s">
        <v>46</v>
      </c>
      <c r="B64" s="42">
        <v>2</v>
      </c>
      <c r="C64" s="14">
        <v>2</v>
      </c>
      <c r="D64" s="36">
        <v>2</v>
      </c>
      <c r="E64" s="44">
        <f t="shared" si="12"/>
        <v>1</v>
      </c>
      <c r="F64" s="62" t="s">
        <v>144</v>
      </c>
      <c r="G64" s="59"/>
      <c r="H64" s="15">
        <v>2</v>
      </c>
      <c r="I64" s="16">
        <f t="shared" si="0"/>
        <v>1</v>
      </c>
      <c r="J64" s="51" t="s">
        <v>146</v>
      </c>
      <c r="L64" s="81" t="s">
        <v>248</v>
      </c>
    </row>
    <row r="65" spans="1:12" s="17" customFormat="1" ht="48" customHeight="1" thickBot="1" x14ac:dyDescent="0.3">
      <c r="A65" s="29" t="s">
        <v>47</v>
      </c>
      <c r="B65" s="21">
        <f>SUM(B66,B71,B74)</f>
        <v>16</v>
      </c>
      <c r="C65" s="21">
        <f>SUM(C66,C71,C74)</f>
        <v>16</v>
      </c>
      <c r="D65" s="21">
        <f>SUM(D66,D71,D74)</f>
        <v>14</v>
      </c>
      <c r="E65" s="22">
        <f>(D65/B65)</f>
        <v>0.875</v>
      </c>
      <c r="F65" s="40" t="str">
        <f>IF(E65&gt;=0.5,"Đạt","Không đạt")</f>
        <v>Đạt</v>
      </c>
      <c r="G65" s="21">
        <f>SUM(G66,G71,G74)</f>
        <v>0</v>
      </c>
      <c r="H65" s="21">
        <f>SUM(H66,H71,H74)</f>
        <v>7</v>
      </c>
      <c r="I65" s="22">
        <f t="shared" si="0"/>
        <v>0.4375</v>
      </c>
      <c r="J65" s="40" t="str">
        <f>IF(I65&gt;=0.5,"Đạt","Không đạt")</f>
        <v>Không đạt</v>
      </c>
      <c r="L65" s="83"/>
    </row>
    <row r="66" spans="1:12" s="17" customFormat="1" ht="32.25" thickBot="1" x14ac:dyDescent="0.3">
      <c r="A66" s="28" t="s">
        <v>48</v>
      </c>
      <c r="B66" s="24">
        <f>SUM(B67:B70)</f>
        <v>8</v>
      </c>
      <c r="C66" s="24">
        <f>SUM(C67:C70)</f>
        <v>8</v>
      </c>
      <c r="D66" s="24">
        <f>SUM(D67:D70)</f>
        <v>8</v>
      </c>
      <c r="E66" s="25">
        <f>(D66/B66)</f>
        <v>1</v>
      </c>
      <c r="F66" s="24" t="str">
        <f>IF(E66&gt;=0.5,"Đạt","Không đạt")</f>
        <v>Đạt</v>
      </c>
      <c r="G66" s="24">
        <f>SUM(G67:G70)</f>
        <v>0</v>
      </c>
      <c r="H66" s="24">
        <f>SUM(H67:H70)</f>
        <v>2</v>
      </c>
      <c r="I66" s="26">
        <f t="shared" si="0"/>
        <v>0.25</v>
      </c>
      <c r="J66" s="24" t="str">
        <f>IF(I66&gt;=0.5,"Đạt","Không đạt")</f>
        <v>Không đạt</v>
      </c>
      <c r="L66"/>
    </row>
    <row r="67" spans="1:12" ht="72.75" thickBot="1" x14ac:dyDescent="0.3">
      <c r="A67" s="9" t="s">
        <v>49</v>
      </c>
      <c r="B67" s="42">
        <v>2</v>
      </c>
      <c r="C67" s="14">
        <v>2</v>
      </c>
      <c r="D67" s="36">
        <v>2</v>
      </c>
      <c r="E67" s="44">
        <f t="shared" ref="E67:E70" si="13">(D67/B67)</f>
        <v>1</v>
      </c>
      <c r="F67" s="62"/>
      <c r="G67" s="59"/>
      <c r="H67" s="15">
        <v>2</v>
      </c>
      <c r="I67" s="16">
        <f t="shared" si="0"/>
        <v>1</v>
      </c>
      <c r="J67" s="51" t="s">
        <v>147</v>
      </c>
      <c r="L67" s="6" t="s">
        <v>111</v>
      </c>
    </row>
    <row r="68" spans="1:12" ht="48.75" thickBot="1" x14ac:dyDescent="0.3">
      <c r="A68" s="9" t="s">
        <v>50</v>
      </c>
      <c r="B68" s="42">
        <v>2</v>
      </c>
      <c r="C68" s="14">
        <v>2</v>
      </c>
      <c r="D68" s="36">
        <v>2</v>
      </c>
      <c r="E68" s="44">
        <f t="shared" si="13"/>
        <v>1</v>
      </c>
      <c r="F68" s="51"/>
      <c r="G68" s="59"/>
      <c r="H68" s="15">
        <v>0</v>
      </c>
      <c r="I68" s="16">
        <f t="shared" si="0"/>
        <v>0</v>
      </c>
      <c r="J68" s="51"/>
      <c r="L68" s="81" t="s">
        <v>250</v>
      </c>
    </row>
    <row r="69" spans="1:12" ht="108.75" thickBot="1" x14ac:dyDescent="0.3">
      <c r="A69" s="9" t="s">
        <v>51</v>
      </c>
      <c r="B69" s="42">
        <v>2</v>
      </c>
      <c r="C69" s="14">
        <v>2</v>
      </c>
      <c r="D69" s="36">
        <v>2</v>
      </c>
      <c r="E69" s="44">
        <f t="shared" si="13"/>
        <v>1</v>
      </c>
      <c r="F69" s="51"/>
      <c r="G69" s="59"/>
      <c r="H69" s="15">
        <v>0</v>
      </c>
      <c r="I69" s="16">
        <f t="shared" si="0"/>
        <v>0</v>
      </c>
      <c r="J69" s="62" t="s">
        <v>148</v>
      </c>
      <c r="L69" s="81" t="s">
        <v>251</v>
      </c>
    </row>
    <row r="70" spans="1:12" ht="72.75" thickBot="1" x14ac:dyDescent="0.3">
      <c r="A70" s="9" t="s">
        <v>52</v>
      </c>
      <c r="B70" s="42">
        <v>2</v>
      </c>
      <c r="C70" s="14">
        <v>2</v>
      </c>
      <c r="D70" s="36">
        <v>2</v>
      </c>
      <c r="E70" s="44">
        <f t="shared" si="13"/>
        <v>1</v>
      </c>
      <c r="F70" s="51"/>
      <c r="G70" s="59"/>
      <c r="H70" s="15">
        <v>0</v>
      </c>
      <c r="I70" s="16">
        <f t="shared" si="0"/>
        <v>0</v>
      </c>
      <c r="J70" s="62" t="s">
        <v>115</v>
      </c>
      <c r="L70" s="81" t="s">
        <v>249</v>
      </c>
    </row>
    <row r="71" spans="1:12" s="17" customFormat="1" ht="48" thickBot="1" x14ac:dyDescent="0.3">
      <c r="A71" s="28" t="s">
        <v>63</v>
      </c>
      <c r="B71" s="24">
        <f>SUM(B72:B73)</f>
        <v>4</v>
      </c>
      <c r="C71" s="24">
        <f>SUM(C72:C73)</f>
        <v>4</v>
      </c>
      <c r="D71" s="24">
        <f>SUM(D72:D73)</f>
        <v>4</v>
      </c>
      <c r="E71" s="25">
        <f>(D71/B71)</f>
        <v>1</v>
      </c>
      <c r="F71" s="24" t="str">
        <f>IF(E71&gt;=0.5,"Đạt","Không đạt")</f>
        <v>Đạt</v>
      </c>
      <c r="G71" s="24">
        <f>SUM(G72:G73)</f>
        <v>0</v>
      </c>
      <c r="H71" s="24">
        <f>SUM(H72:H73)</f>
        <v>4</v>
      </c>
      <c r="I71" s="26">
        <f t="shared" si="0"/>
        <v>1</v>
      </c>
      <c r="J71" s="24" t="str">
        <f>IF(I71&gt;=0.5,"Đạt","Không đạt")</f>
        <v>Đạt</v>
      </c>
      <c r="L71" s="51"/>
    </row>
    <row r="72" spans="1:12" ht="48.75" thickBot="1" x14ac:dyDescent="0.3">
      <c r="A72" s="9" t="s">
        <v>53</v>
      </c>
      <c r="B72" s="42">
        <v>2</v>
      </c>
      <c r="C72" s="14">
        <v>2</v>
      </c>
      <c r="D72" s="36">
        <v>2</v>
      </c>
      <c r="E72" s="44">
        <f t="shared" ref="E72:E73" si="14">(D72/B72)</f>
        <v>1</v>
      </c>
      <c r="F72" s="51" t="s">
        <v>117</v>
      </c>
      <c r="G72" s="59"/>
      <c r="H72" s="15">
        <v>2</v>
      </c>
      <c r="I72" s="16">
        <f t="shared" si="0"/>
        <v>1</v>
      </c>
      <c r="J72" s="62" t="s">
        <v>149</v>
      </c>
      <c r="L72" s="78" t="s">
        <v>252</v>
      </c>
    </row>
    <row r="73" spans="1:12" ht="53.25" customHeight="1" thickBot="1" x14ac:dyDescent="0.3">
      <c r="A73" s="9" t="s">
        <v>54</v>
      </c>
      <c r="B73" s="42">
        <v>2</v>
      </c>
      <c r="C73" s="14">
        <v>2</v>
      </c>
      <c r="D73" s="36">
        <v>2</v>
      </c>
      <c r="E73" s="44">
        <f t="shared" si="14"/>
        <v>1</v>
      </c>
      <c r="F73" s="51" t="s">
        <v>118</v>
      </c>
      <c r="G73" s="59">
        <v>0</v>
      </c>
      <c r="H73" s="15">
        <v>2</v>
      </c>
      <c r="I73" s="16">
        <f t="shared" si="0"/>
        <v>1</v>
      </c>
      <c r="J73" s="62" t="s">
        <v>150</v>
      </c>
      <c r="L73" s="78" t="s">
        <v>253</v>
      </c>
    </row>
    <row r="74" spans="1:12" s="17" customFormat="1" ht="32.25" thickBot="1" x14ac:dyDescent="0.3">
      <c r="A74" s="28" t="s">
        <v>62</v>
      </c>
      <c r="B74" s="24">
        <f>SUM(B75:B76)</f>
        <v>4</v>
      </c>
      <c r="C74" s="24">
        <f>SUM(C75:C76)</f>
        <v>4</v>
      </c>
      <c r="D74" s="24">
        <f>SUM(D75:D76)</f>
        <v>2</v>
      </c>
      <c r="E74" s="25">
        <f>(D74/B74)</f>
        <v>0.5</v>
      </c>
      <c r="F74" s="24" t="str">
        <f>IF(E74&gt;=0.5,"Đạt","Không đạt")</f>
        <v>Đạt</v>
      </c>
      <c r="G74" s="24">
        <f>SUM(G75:G76)</f>
        <v>0</v>
      </c>
      <c r="H74" s="24">
        <f>SUM(H75:H76)</f>
        <v>1</v>
      </c>
      <c r="I74" s="26">
        <f t="shared" si="0"/>
        <v>0.25</v>
      </c>
      <c r="J74" s="24" t="str">
        <f>IF(I74&gt;=0.5,"Đạt","Không đạt")</f>
        <v>Không đạt</v>
      </c>
      <c r="L74" s="51"/>
    </row>
    <row r="75" spans="1:12" ht="36.75" thickBot="1" x14ac:dyDescent="0.3">
      <c r="A75" s="9" t="s">
        <v>55</v>
      </c>
      <c r="B75" s="42">
        <v>2</v>
      </c>
      <c r="C75" s="14">
        <v>2</v>
      </c>
      <c r="D75" s="36">
        <v>2</v>
      </c>
      <c r="E75" s="44">
        <f t="shared" ref="E75:E76" si="15">(D75/B75)</f>
        <v>1</v>
      </c>
      <c r="F75" s="51"/>
      <c r="G75" s="59"/>
      <c r="H75" s="15">
        <v>1</v>
      </c>
      <c r="I75" s="16">
        <f t="shared" si="0"/>
        <v>0.5</v>
      </c>
      <c r="J75" s="51"/>
      <c r="L75" s="78" t="s">
        <v>254</v>
      </c>
    </row>
    <row r="76" spans="1:12" ht="36.75" thickBot="1" x14ac:dyDescent="0.3">
      <c r="A76" s="9" t="s">
        <v>56</v>
      </c>
      <c r="B76" s="42">
        <v>2</v>
      </c>
      <c r="C76" s="14">
        <v>2</v>
      </c>
      <c r="D76" s="36">
        <v>0</v>
      </c>
      <c r="E76" s="44">
        <f t="shared" si="15"/>
        <v>0</v>
      </c>
      <c r="F76" s="62" t="s">
        <v>151</v>
      </c>
      <c r="G76" s="59"/>
      <c r="H76" s="15">
        <v>0</v>
      </c>
      <c r="I76" s="16">
        <f t="shared" si="0"/>
        <v>0</v>
      </c>
      <c r="J76" s="51" t="s">
        <v>152</v>
      </c>
      <c r="L76" s="6" t="s">
        <v>119</v>
      </c>
    </row>
    <row r="77" spans="1:12" ht="16.5" thickBot="1" x14ac:dyDescent="0.3">
      <c r="A77" s="10" t="s">
        <v>57</v>
      </c>
      <c r="B77" s="41">
        <f>SUM(B15,B29,B65)</f>
        <v>88</v>
      </c>
      <c r="C77" s="5">
        <f>SUM(C15,C29,C65)</f>
        <v>88</v>
      </c>
      <c r="D77" s="12">
        <f>SUM(D15,D29,D65)</f>
        <v>82</v>
      </c>
      <c r="E77" s="56">
        <f>(D77/B77)</f>
        <v>0.93181818181818177</v>
      </c>
      <c r="F77" s="3"/>
      <c r="G77" s="58">
        <f>SUM(G15,G29,G65)</f>
        <v>0</v>
      </c>
      <c r="H77" s="12">
        <f>SUM(H15,H29,H65)</f>
        <v>70</v>
      </c>
      <c r="I77" s="56">
        <f t="shared" si="0"/>
        <v>0.79545454545454541</v>
      </c>
      <c r="J77" s="3"/>
    </row>
    <row r="78" spans="1:12" ht="16.5" thickBot="1" x14ac:dyDescent="0.3">
      <c r="A78" s="10" t="s">
        <v>58</v>
      </c>
      <c r="B78" s="41">
        <v>100</v>
      </c>
      <c r="C78" s="5">
        <f>(C77*B78)/B77</f>
        <v>100</v>
      </c>
      <c r="D78" s="13">
        <f>(D77*B78)/B77</f>
        <v>93.181818181818187</v>
      </c>
      <c r="E78" s="56">
        <f>(D78/B78)</f>
        <v>0.93181818181818188</v>
      </c>
      <c r="F78" s="3"/>
      <c r="G78" s="60">
        <f>(G77/B77)*100</f>
        <v>0</v>
      </c>
      <c r="H78" s="13">
        <f>(H77*B78)/B77</f>
        <v>79.545454545454547</v>
      </c>
      <c r="I78" s="56">
        <f t="shared" si="0"/>
        <v>0.79545454545454541</v>
      </c>
      <c r="J78" s="3"/>
    </row>
    <row r="79" spans="1:12" ht="36" customHeight="1" thickBot="1" x14ac:dyDescent="0.3">
      <c r="A79" s="10" t="s">
        <v>59</v>
      </c>
      <c r="B79" s="11"/>
      <c r="C79" s="11"/>
      <c r="D79" s="116"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17"/>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16"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17"/>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07" t="s">
        <v>74</v>
      </c>
      <c r="B81" s="108"/>
      <c r="C81" s="108"/>
      <c r="D81" s="108"/>
      <c r="E81" s="108"/>
      <c r="H81" s="109" t="s">
        <v>75</v>
      </c>
      <c r="I81" s="110"/>
      <c r="J81" s="110"/>
    </row>
    <row r="85" spans="1:10" ht="15.6" customHeight="1" x14ac:dyDescent="0.25">
      <c r="A85" s="106"/>
      <c r="B85" s="106"/>
      <c r="C85" s="106"/>
      <c r="D85" s="106"/>
      <c r="I85" s="104"/>
      <c r="J85" s="105"/>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D79:E79"/>
    <mergeCell ref="H79:I79"/>
    <mergeCell ref="A81:E81"/>
    <mergeCell ref="H81:J81"/>
    <mergeCell ref="A85:D85"/>
    <mergeCell ref="I85:J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abSelected="1" topLeftCell="A3" zoomScale="90" zoomScaleNormal="90" workbookViewId="0">
      <selection activeCell="E103" sqref="E103"/>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s>
  <sheetData>
    <row r="6" spans="1:13" ht="18.75" x14ac:dyDescent="0.25">
      <c r="A6" s="102" t="s">
        <v>60</v>
      </c>
      <c r="B6" s="102"/>
      <c r="C6" s="102"/>
      <c r="D6" s="102"/>
      <c r="E6" s="102"/>
      <c r="F6" s="102"/>
      <c r="G6" s="102"/>
      <c r="H6" s="102"/>
      <c r="I6" s="102"/>
      <c r="J6" s="102"/>
    </row>
    <row r="7" spans="1:13" ht="18.75" x14ac:dyDescent="0.25">
      <c r="A7" s="102" t="s">
        <v>61</v>
      </c>
      <c r="B7" s="102"/>
      <c r="C7" s="102"/>
      <c r="D7" s="102"/>
      <c r="E7" s="102"/>
      <c r="F7" s="102"/>
      <c r="G7" s="102"/>
      <c r="H7" s="102"/>
      <c r="I7" s="102"/>
      <c r="J7" s="102"/>
    </row>
    <row r="8" spans="1:13" ht="16.5" x14ac:dyDescent="0.25">
      <c r="A8" s="103" t="s">
        <v>153</v>
      </c>
      <c r="B8" s="103"/>
      <c r="C8" s="103"/>
      <c r="D8" s="103"/>
      <c r="E8" s="103"/>
      <c r="F8" s="103"/>
      <c r="G8" s="103"/>
      <c r="H8" s="103"/>
      <c r="I8" s="103"/>
      <c r="J8" s="103"/>
    </row>
    <row r="9" spans="1:13" ht="16.5" x14ac:dyDescent="0.25">
      <c r="A9" s="103" t="s">
        <v>154</v>
      </c>
      <c r="B9" s="103"/>
      <c r="C9" s="103"/>
      <c r="D9" s="103"/>
      <c r="E9" s="103"/>
      <c r="F9" s="103"/>
      <c r="G9" s="103"/>
      <c r="H9" s="103"/>
      <c r="I9" s="103"/>
      <c r="J9" s="103"/>
    </row>
    <row r="10" spans="1:13" ht="16.5" x14ac:dyDescent="0.25">
      <c r="A10" s="103" t="s">
        <v>81</v>
      </c>
      <c r="B10" s="103"/>
      <c r="C10" s="103"/>
      <c r="D10" s="103"/>
      <c r="E10" s="103"/>
      <c r="F10" s="103"/>
      <c r="G10" s="103"/>
      <c r="H10" s="103"/>
      <c r="I10" s="103"/>
      <c r="J10" s="103"/>
    </row>
    <row r="11" spans="1:13" ht="20.45" customHeight="1" x14ac:dyDescent="0.25">
      <c r="A11" s="57" t="s">
        <v>80</v>
      </c>
      <c r="B11" s="57"/>
      <c r="C11" s="57"/>
      <c r="D11" s="57"/>
      <c r="E11" s="57"/>
      <c r="F11" s="57"/>
      <c r="G11" s="57"/>
      <c r="H11" s="57"/>
      <c r="I11" s="57"/>
      <c r="J11" s="57"/>
    </row>
    <row r="12" spans="1:13" ht="9.6" customHeight="1" thickBot="1" x14ac:dyDescent="0.4">
      <c r="B12" s="18"/>
      <c r="C12" s="18"/>
      <c r="D12" s="34"/>
      <c r="E12" s="34"/>
      <c r="F12" s="18"/>
      <c r="G12" s="18"/>
      <c r="H12" s="18"/>
      <c r="I12" s="18"/>
      <c r="J12" s="49"/>
    </row>
    <row r="13" spans="1:13" ht="17.45" customHeight="1" thickBot="1" x14ac:dyDescent="0.3">
      <c r="A13" s="111" t="s">
        <v>0</v>
      </c>
      <c r="B13" s="111" t="s">
        <v>1</v>
      </c>
      <c r="C13" s="111" t="s">
        <v>1</v>
      </c>
      <c r="D13" s="113" t="s">
        <v>2</v>
      </c>
      <c r="E13" s="114"/>
      <c r="F13" s="115"/>
      <c r="G13" s="113" t="s">
        <v>3</v>
      </c>
      <c r="H13" s="114"/>
      <c r="I13" s="114"/>
      <c r="J13" s="115"/>
      <c r="M13" s="19"/>
    </row>
    <row r="14" spans="1:13" ht="158.25" thickBot="1" x14ac:dyDescent="0.3">
      <c r="A14" s="112"/>
      <c r="B14" s="112"/>
      <c r="C14" s="112"/>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0</v>
      </c>
      <c r="H15" s="21">
        <f>SUM(H16,H23,H26)</f>
        <v>16</v>
      </c>
      <c r="I15" s="22">
        <f t="shared" ref="I15:I78" si="0">(H15/B15)</f>
        <v>0.8</v>
      </c>
      <c r="J15" s="40" t="str">
        <f>IF(I15&gt;=0.5,"Đạt","Không đạt")</f>
        <v>Đạt</v>
      </c>
    </row>
    <row r="16" spans="1:13" s="17" customFormat="1" ht="32.25" thickBot="1" x14ac:dyDescent="0.3">
      <c r="A16" s="23" t="s">
        <v>5</v>
      </c>
      <c r="B16" s="24">
        <f>SUM(B17:B22)</f>
        <v>12</v>
      </c>
      <c r="C16" s="24">
        <f>SUM(C17:C22)</f>
        <v>12</v>
      </c>
      <c r="D16" s="24">
        <f>SUM(D17:D22)</f>
        <v>12</v>
      </c>
      <c r="E16" s="25">
        <f>(D16/B16)</f>
        <v>1</v>
      </c>
      <c r="F16" s="24" t="str">
        <f>IF(E16&gt;=0.5,"Đạt"," Không đạt")</f>
        <v>Đạt</v>
      </c>
      <c r="G16" s="24">
        <f>SUM(G17:G22)</f>
        <v>0</v>
      </c>
      <c r="H16" s="24">
        <f>SUM(H17:H22)</f>
        <v>9</v>
      </c>
      <c r="I16" s="26">
        <f t="shared" si="0"/>
        <v>0.75</v>
      </c>
      <c r="J16" s="24" t="str">
        <f>IF(I16&gt;=0.5,"Đạt","Không đạt")</f>
        <v>Đạt</v>
      </c>
      <c r="L16" s="80" t="s">
        <v>221</v>
      </c>
    </row>
    <row r="17" spans="1:12" ht="172.5" thickBot="1" x14ac:dyDescent="0.3">
      <c r="A17" s="4" t="s">
        <v>6</v>
      </c>
      <c r="B17" s="42">
        <v>2</v>
      </c>
      <c r="C17" s="3">
        <v>2</v>
      </c>
      <c r="D17" s="36">
        <v>2</v>
      </c>
      <c r="E17" s="44">
        <f>(D17/B17)</f>
        <v>1</v>
      </c>
      <c r="F17" s="62" t="s">
        <v>155</v>
      </c>
      <c r="G17" s="59"/>
      <c r="H17" s="15">
        <v>1</v>
      </c>
      <c r="I17" s="16">
        <f t="shared" si="0"/>
        <v>0.5</v>
      </c>
      <c r="J17" s="62" t="s">
        <v>198</v>
      </c>
      <c r="L17" s="78" t="s">
        <v>222</v>
      </c>
    </row>
    <row r="18" spans="1:12" ht="108.75" thickBot="1" x14ac:dyDescent="0.3">
      <c r="A18" s="6" t="s">
        <v>7</v>
      </c>
      <c r="B18" s="42">
        <v>2</v>
      </c>
      <c r="C18" s="3">
        <v>2</v>
      </c>
      <c r="D18" s="36">
        <v>2</v>
      </c>
      <c r="E18" s="44">
        <f t="shared" ref="E18:E22" si="1">(D18/B18)</f>
        <v>1</v>
      </c>
      <c r="F18" s="62" t="s">
        <v>156</v>
      </c>
      <c r="G18" s="59"/>
      <c r="H18" s="15">
        <v>2</v>
      </c>
      <c r="I18" s="16">
        <f t="shared" si="0"/>
        <v>1</v>
      </c>
      <c r="J18" s="62" t="s">
        <v>199</v>
      </c>
      <c r="L18" s="6" t="s">
        <v>218</v>
      </c>
    </row>
    <row r="19" spans="1:12" ht="84.75" thickBot="1" x14ac:dyDescent="0.3">
      <c r="A19" s="6" t="s">
        <v>8</v>
      </c>
      <c r="B19" s="42">
        <v>2</v>
      </c>
      <c r="C19" s="3">
        <v>2</v>
      </c>
      <c r="D19" s="36">
        <v>2</v>
      </c>
      <c r="E19" s="44">
        <f t="shared" si="1"/>
        <v>1</v>
      </c>
      <c r="F19" s="62" t="s">
        <v>157</v>
      </c>
      <c r="G19" s="59"/>
      <c r="H19" s="15">
        <v>2</v>
      </c>
      <c r="I19" s="16">
        <f t="shared" si="0"/>
        <v>1</v>
      </c>
      <c r="J19" s="62" t="s">
        <v>86</v>
      </c>
      <c r="L19" s="6" t="s">
        <v>219</v>
      </c>
    </row>
    <row r="20" spans="1:12" ht="84.75" thickBot="1" x14ac:dyDescent="0.3">
      <c r="A20" s="6" t="s">
        <v>9</v>
      </c>
      <c r="B20" s="42">
        <v>2</v>
      </c>
      <c r="C20" s="3">
        <v>2</v>
      </c>
      <c r="D20" s="36">
        <v>2</v>
      </c>
      <c r="E20" s="44">
        <f t="shared" si="1"/>
        <v>1</v>
      </c>
      <c r="F20" s="62" t="s">
        <v>158</v>
      </c>
      <c r="G20" s="59"/>
      <c r="H20" s="15">
        <v>2</v>
      </c>
      <c r="I20" s="16">
        <f t="shared" si="0"/>
        <v>1</v>
      </c>
      <c r="J20" s="62" t="s">
        <v>88</v>
      </c>
      <c r="L20" s="6" t="s">
        <v>87</v>
      </c>
    </row>
    <row r="21" spans="1:12" ht="60.75" thickBot="1" x14ac:dyDescent="0.3">
      <c r="A21" s="6" t="s">
        <v>10</v>
      </c>
      <c r="B21" s="42">
        <v>2</v>
      </c>
      <c r="C21" s="3">
        <v>2</v>
      </c>
      <c r="D21" s="36">
        <v>2</v>
      </c>
      <c r="E21" s="44">
        <f t="shared" si="1"/>
        <v>1</v>
      </c>
      <c r="F21" s="62" t="s">
        <v>159</v>
      </c>
      <c r="G21" s="59"/>
      <c r="H21" s="15">
        <v>2</v>
      </c>
      <c r="I21" s="16">
        <f t="shared" si="0"/>
        <v>1</v>
      </c>
      <c r="J21" s="62" t="s">
        <v>200</v>
      </c>
      <c r="L21" s="6" t="s">
        <v>220</v>
      </c>
    </row>
    <row r="22" spans="1:12" ht="80.25" customHeight="1" thickBot="1" x14ac:dyDescent="0.3">
      <c r="A22" s="6" t="s">
        <v>11</v>
      </c>
      <c r="B22" s="42">
        <v>2</v>
      </c>
      <c r="C22" s="3">
        <v>2</v>
      </c>
      <c r="D22" s="36">
        <v>2</v>
      </c>
      <c r="E22" s="44">
        <f t="shared" si="1"/>
        <v>1</v>
      </c>
      <c r="F22" s="62" t="s">
        <v>160</v>
      </c>
      <c r="G22" s="59"/>
      <c r="H22" s="15">
        <v>0</v>
      </c>
      <c r="I22" s="16">
        <f t="shared" si="0"/>
        <v>0</v>
      </c>
      <c r="J22" s="62" t="s">
        <v>90</v>
      </c>
      <c r="L22" s="79" t="s">
        <v>89</v>
      </c>
    </row>
    <row r="23" spans="1:12" s="17" customFormat="1" ht="32.25" thickBot="1" x14ac:dyDescent="0.3">
      <c r="A23" s="23" t="s">
        <v>12</v>
      </c>
      <c r="B23" s="24">
        <f>SUM(B24:B25)</f>
        <v>4</v>
      </c>
      <c r="C23" s="24">
        <f>SUM(C24:C25)</f>
        <v>4</v>
      </c>
      <c r="D23" s="24">
        <f>SUM(D24:D25)</f>
        <v>3</v>
      </c>
      <c r="E23" s="25">
        <f>(D23/B23)</f>
        <v>0.75</v>
      </c>
      <c r="F23" s="24" t="str">
        <f>IF(E23&gt;=0.5,"Đạt","Không đạt")</f>
        <v>Đạt</v>
      </c>
      <c r="G23" s="24">
        <f>SUM(G24:G25)</f>
        <v>0</v>
      </c>
      <c r="H23" s="24">
        <f>SUM(H24:H25)</f>
        <v>3</v>
      </c>
      <c r="I23" s="26">
        <f>(H23/B23)</f>
        <v>0.75</v>
      </c>
      <c r="J23" s="45" t="str">
        <f>IF(I23&gt;=0.5,"Đạt","Không đạt")</f>
        <v>Đạt</v>
      </c>
      <c r="L23"/>
    </row>
    <row r="24" spans="1:12" ht="264.75" thickBot="1" x14ac:dyDescent="0.3">
      <c r="A24" s="6" t="s">
        <v>70</v>
      </c>
      <c r="B24" s="43">
        <v>2</v>
      </c>
      <c r="C24" s="7">
        <v>2</v>
      </c>
      <c r="D24" s="36">
        <v>2</v>
      </c>
      <c r="E24" s="44">
        <f t="shared" ref="E24:E25" si="2">(D24/B24)</f>
        <v>1</v>
      </c>
      <c r="F24" s="54" t="s">
        <v>161</v>
      </c>
      <c r="G24" s="59"/>
      <c r="H24" s="15">
        <v>2</v>
      </c>
      <c r="I24" s="16">
        <f t="shared" si="0"/>
        <v>1</v>
      </c>
      <c r="J24" s="54" t="s">
        <v>201</v>
      </c>
      <c r="L24" s="79" t="s">
        <v>223</v>
      </c>
    </row>
    <row r="25" spans="1:12" ht="64.5" thickBot="1" x14ac:dyDescent="0.3">
      <c r="A25" s="4" t="s">
        <v>13</v>
      </c>
      <c r="B25" s="42">
        <v>2</v>
      </c>
      <c r="C25" s="3">
        <v>2</v>
      </c>
      <c r="D25" s="36">
        <v>1</v>
      </c>
      <c r="E25" s="44">
        <f t="shared" si="2"/>
        <v>0.5</v>
      </c>
      <c r="F25" s="51" t="s">
        <v>162</v>
      </c>
      <c r="G25" s="59">
        <v>0</v>
      </c>
      <c r="H25" s="15">
        <v>1</v>
      </c>
      <c r="I25" s="16">
        <f t="shared" si="0"/>
        <v>0.5</v>
      </c>
      <c r="J25" s="53" t="s">
        <v>130</v>
      </c>
      <c r="L25" s="81" t="s">
        <v>237</v>
      </c>
    </row>
    <row r="26" spans="1:12" s="17" customFormat="1" ht="32.25" thickBot="1" x14ac:dyDescent="0.3">
      <c r="A26" s="23" t="s">
        <v>14</v>
      </c>
      <c r="B26" s="24">
        <f>SUM(B27:B28)</f>
        <v>4</v>
      </c>
      <c r="C26" s="24">
        <f>SUM(C27:C28)</f>
        <v>4</v>
      </c>
      <c r="D26" s="24">
        <f>SUM(D27:D28)</f>
        <v>4</v>
      </c>
      <c r="E26" s="25">
        <f>(D26/B26)</f>
        <v>1</v>
      </c>
      <c r="F26" s="24" t="str">
        <f>IF(E26&gt;=0.5,"Đạt","Không đạt")</f>
        <v>Đạt</v>
      </c>
      <c r="G26" s="24">
        <f>SUM(G27:G28)</f>
        <v>0</v>
      </c>
      <c r="H26" s="24">
        <f>SUM(H27:H28)</f>
        <v>4</v>
      </c>
      <c r="I26" s="26">
        <f>(H26/B26)</f>
        <v>1</v>
      </c>
      <c r="J26" s="46" t="str">
        <f>IF(I26&gt;=0.5,"Đạt","Không đạt")</f>
        <v>Đạt</v>
      </c>
      <c r="L26" s="82"/>
    </row>
    <row r="27" spans="1:12" ht="96.75" thickBot="1" x14ac:dyDescent="0.3">
      <c r="A27" s="6" t="s">
        <v>15</v>
      </c>
      <c r="B27" s="42">
        <v>2</v>
      </c>
      <c r="C27" s="3">
        <v>2</v>
      </c>
      <c r="D27" s="36">
        <v>2</v>
      </c>
      <c r="E27" s="44">
        <f t="shared" ref="E27:E28" si="3">(D27/B27)</f>
        <v>1</v>
      </c>
      <c r="F27" s="74" t="s">
        <v>163</v>
      </c>
      <c r="G27" s="59"/>
      <c r="H27" s="15">
        <v>2</v>
      </c>
      <c r="I27" s="16">
        <f t="shared" si="0"/>
        <v>1</v>
      </c>
      <c r="J27" s="53"/>
      <c r="L27" s="79" t="s">
        <v>224</v>
      </c>
    </row>
    <row r="28" spans="1:12" ht="72.75" thickBot="1" x14ac:dyDescent="0.3">
      <c r="A28" s="4" t="s">
        <v>16</v>
      </c>
      <c r="B28" s="42">
        <v>2</v>
      </c>
      <c r="C28" s="3">
        <v>2</v>
      </c>
      <c r="D28" s="36">
        <v>2</v>
      </c>
      <c r="E28" s="44">
        <f t="shared" si="3"/>
        <v>1</v>
      </c>
      <c r="F28" s="51" t="s">
        <v>164</v>
      </c>
      <c r="G28" s="59"/>
      <c r="H28" s="15">
        <v>2</v>
      </c>
      <c r="I28" s="16">
        <f t="shared" si="0"/>
        <v>1</v>
      </c>
      <c r="J28" s="53" t="s">
        <v>330</v>
      </c>
      <c r="L28" s="87" t="s">
        <v>238</v>
      </c>
    </row>
    <row r="29" spans="1:12" s="17" customFormat="1" ht="32.25" thickBot="1" x14ac:dyDescent="0.3">
      <c r="A29" s="20" t="s">
        <v>17</v>
      </c>
      <c r="B29" s="21">
        <f>SUM(B30,B33,B40,B45,B48,B51,B54,B59,B62)</f>
        <v>52</v>
      </c>
      <c r="C29" s="21">
        <f>SUM(C30,C33,C40,C45,C48,C51,C54,C59,C62)</f>
        <v>52</v>
      </c>
      <c r="D29" s="21">
        <f>SUM(D30,D33,D40,D45,D48,D51,D54,D59,D62)</f>
        <v>51</v>
      </c>
      <c r="E29" s="22">
        <f>(D29/B29)</f>
        <v>0.98076923076923073</v>
      </c>
      <c r="F29" s="40" t="str">
        <f>IF(E29&gt;=0.5,"Đạt","Không đạt")</f>
        <v>Đạt</v>
      </c>
      <c r="G29" s="21">
        <f>SUM(G30,G33,G40,G45,G48,G51,G54,G59,G62)</f>
        <v>0</v>
      </c>
      <c r="H29" s="21">
        <f>SUM(H30,H33,H40,H45,H48,H51,H54,H59,H62)</f>
        <v>48</v>
      </c>
      <c r="I29" s="22">
        <f t="shared" si="0"/>
        <v>0.92307692307692313</v>
      </c>
      <c r="J29" s="47" t="str">
        <f>IF(I29&gt;=0.5,"Đạt","Không đạt")</f>
        <v>Đạt</v>
      </c>
      <c r="L29" s="83"/>
    </row>
    <row r="30" spans="1:12" s="17" customFormat="1" ht="60.75" customHeight="1" thickBot="1" x14ac:dyDescent="0.3">
      <c r="A30" s="23" t="s">
        <v>18</v>
      </c>
      <c r="B30" s="24">
        <f>SUM(B31:B32)</f>
        <v>4</v>
      </c>
      <c r="C30" s="24">
        <f>SUM(C31:C32)</f>
        <v>4</v>
      </c>
      <c r="D30" s="24">
        <f>SUM(D31:D32)</f>
        <v>3</v>
      </c>
      <c r="E30" s="25">
        <f>(D30/B30)</f>
        <v>0.75</v>
      </c>
      <c r="F30" s="24" t="str">
        <f>IF(E30&gt;=0.5,"Đạt","Không đạt")</f>
        <v>Đạt</v>
      </c>
      <c r="G30" s="24">
        <f>SUM(G31:G32)</f>
        <v>0</v>
      </c>
      <c r="H30" s="24">
        <f>SUM(H31:H32)</f>
        <v>4</v>
      </c>
      <c r="I30" s="26">
        <f t="shared" si="0"/>
        <v>1</v>
      </c>
      <c r="J30" s="48" t="str">
        <f>IF(I30&gt;=0.5,"Đạt","Không đạt")</f>
        <v>Đạt</v>
      </c>
      <c r="L30" s="84"/>
    </row>
    <row r="31" spans="1:12" ht="108.75" thickBot="1" x14ac:dyDescent="0.3">
      <c r="A31" s="6" t="s">
        <v>19</v>
      </c>
      <c r="B31" s="42">
        <v>2</v>
      </c>
      <c r="C31" s="3">
        <v>2</v>
      </c>
      <c r="D31" s="36">
        <v>1</v>
      </c>
      <c r="E31" s="44">
        <f t="shared" ref="E31:E32" si="4">(D31/B31)</f>
        <v>0.5</v>
      </c>
      <c r="F31" s="62" t="s">
        <v>165</v>
      </c>
      <c r="G31" s="59"/>
      <c r="H31" s="15">
        <v>2</v>
      </c>
      <c r="I31" s="16">
        <f t="shared" si="0"/>
        <v>1</v>
      </c>
      <c r="J31" s="62" t="s">
        <v>165</v>
      </c>
      <c r="L31" s="85" t="s">
        <v>239</v>
      </c>
    </row>
    <row r="32" spans="1:12" ht="24.75" thickBot="1" x14ac:dyDescent="0.3">
      <c r="A32" s="6" t="s">
        <v>20</v>
      </c>
      <c r="B32" s="42">
        <v>2</v>
      </c>
      <c r="C32" s="3">
        <v>2</v>
      </c>
      <c r="D32" s="36">
        <v>2</v>
      </c>
      <c r="E32" s="44">
        <f t="shared" si="4"/>
        <v>1</v>
      </c>
      <c r="F32" s="62" t="s">
        <v>166</v>
      </c>
      <c r="G32" s="59"/>
      <c r="H32" s="15">
        <v>2</v>
      </c>
      <c r="I32" s="16">
        <f t="shared" si="0"/>
        <v>1</v>
      </c>
      <c r="J32" s="69" t="s">
        <v>202</v>
      </c>
      <c r="L32" s="83" t="s">
        <v>225</v>
      </c>
    </row>
    <row r="33" spans="1:12" s="17" customFormat="1" ht="32.25" thickBot="1" x14ac:dyDescent="0.3">
      <c r="A33" s="23" t="s">
        <v>21</v>
      </c>
      <c r="B33" s="24">
        <f>SUM(B34:B39)</f>
        <v>12</v>
      </c>
      <c r="C33" s="24">
        <f>SUM(C34:C39)</f>
        <v>12</v>
      </c>
      <c r="D33" s="24">
        <f>SUM(D34:D39)</f>
        <v>12</v>
      </c>
      <c r="E33" s="25">
        <f>(D33/B33)</f>
        <v>1</v>
      </c>
      <c r="F33" s="24" t="str">
        <f>IF(E33&gt;=0.5,"Đạt","Không đạt")</f>
        <v>Đạt</v>
      </c>
      <c r="G33" s="24">
        <f>SUM(G34:G39)</f>
        <v>0</v>
      </c>
      <c r="H33" s="24">
        <f>SUM(H34:H39)</f>
        <v>11</v>
      </c>
      <c r="I33" s="26">
        <f t="shared" si="0"/>
        <v>0.91666666666666663</v>
      </c>
      <c r="J33" s="48" t="str">
        <f>IF(I33&gt;=0.5,"Đạt","Không đạt")</f>
        <v>Đạt</v>
      </c>
      <c r="L33" s="78"/>
    </row>
    <row r="34" spans="1:12" ht="51.75" thickBot="1" x14ac:dyDescent="0.3">
      <c r="A34" s="8" t="s">
        <v>22</v>
      </c>
      <c r="B34" s="42">
        <v>2</v>
      </c>
      <c r="C34" s="3">
        <v>2</v>
      </c>
      <c r="D34" s="36">
        <v>2</v>
      </c>
      <c r="E34" s="44">
        <f t="shared" ref="E34:E39" si="5">(D34/B34)</f>
        <v>1</v>
      </c>
      <c r="F34" s="77" t="s">
        <v>167</v>
      </c>
      <c r="G34" s="59"/>
      <c r="H34" s="15">
        <v>2</v>
      </c>
      <c r="I34" s="16">
        <f t="shared" si="0"/>
        <v>1</v>
      </c>
      <c r="J34" s="77" t="s">
        <v>93</v>
      </c>
      <c r="L34" s="6" t="s">
        <v>226</v>
      </c>
    </row>
    <row r="35" spans="1:12" ht="45.75" customHeight="1" thickBot="1" x14ac:dyDescent="0.3">
      <c r="A35" s="6" t="s">
        <v>23</v>
      </c>
      <c r="B35" s="42">
        <v>2</v>
      </c>
      <c r="C35" s="3">
        <v>2</v>
      </c>
      <c r="D35" s="36">
        <v>2</v>
      </c>
      <c r="E35" s="44">
        <f t="shared" si="5"/>
        <v>1</v>
      </c>
      <c r="F35" s="75" t="s">
        <v>168</v>
      </c>
      <c r="G35" s="59"/>
      <c r="H35" s="15">
        <v>2</v>
      </c>
      <c r="I35" s="16">
        <f t="shared" si="0"/>
        <v>1</v>
      </c>
      <c r="J35" s="51" t="s">
        <v>94</v>
      </c>
      <c r="L35" s="6" t="s">
        <v>227</v>
      </c>
    </row>
    <row r="36" spans="1:12" ht="48.75" thickBot="1" x14ac:dyDescent="0.3">
      <c r="A36" s="6" t="s">
        <v>24</v>
      </c>
      <c r="B36" s="42">
        <v>2</v>
      </c>
      <c r="C36" s="3">
        <v>2</v>
      </c>
      <c r="D36" s="36">
        <v>2</v>
      </c>
      <c r="E36" s="44">
        <f t="shared" si="5"/>
        <v>1</v>
      </c>
      <c r="F36" s="67" t="s">
        <v>169</v>
      </c>
      <c r="G36" s="59"/>
      <c r="H36" s="15">
        <v>2</v>
      </c>
      <c r="I36" s="16">
        <f t="shared" si="0"/>
        <v>1</v>
      </c>
      <c r="J36" s="67" t="s">
        <v>95</v>
      </c>
      <c r="L36" s="78" t="s">
        <v>241</v>
      </c>
    </row>
    <row r="37" spans="1:12" ht="48.75" thickBot="1" x14ac:dyDescent="0.3">
      <c r="A37" s="6" t="s">
        <v>25</v>
      </c>
      <c r="B37" s="42">
        <v>2</v>
      </c>
      <c r="C37" s="3">
        <v>2</v>
      </c>
      <c r="D37" s="36">
        <v>2</v>
      </c>
      <c r="E37" s="44">
        <f t="shared" si="5"/>
        <v>1</v>
      </c>
      <c r="F37" s="63" t="s">
        <v>95</v>
      </c>
      <c r="G37" s="59"/>
      <c r="H37" s="15">
        <v>2</v>
      </c>
      <c r="I37" s="16">
        <f t="shared" si="0"/>
        <v>1</v>
      </c>
      <c r="J37" s="67" t="s">
        <v>95</v>
      </c>
      <c r="L37" s="78" t="s">
        <v>240</v>
      </c>
    </row>
    <row r="38" spans="1:12" ht="78" thickBot="1" x14ac:dyDescent="0.3">
      <c r="A38" s="6" t="s">
        <v>26</v>
      </c>
      <c r="B38" s="42">
        <v>2</v>
      </c>
      <c r="C38" s="3">
        <v>2</v>
      </c>
      <c r="D38" s="36">
        <v>2</v>
      </c>
      <c r="E38" s="44">
        <f t="shared" si="5"/>
        <v>1</v>
      </c>
      <c r="F38" s="75" t="s">
        <v>170</v>
      </c>
      <c r="G38" s="59"/>
      <c r="H38" s="15">
        <v>1</v>
      </c>
      <c r="I38" s="16">
        <f t="shared" si="0"/>
        <v>0.5</v>
      </c>
      <c r="J38" s="51" t="s">
        <v>97</v>
      </c>
      <c r="L38" s="79" t="s">
        <v>228</v>
      </c>
    </row>
    <row r="39" spans="1:12" ht="60.75" thickBot="1" x14ac:dyDescent="0.3">
      <c r="A39" s="6" t="s">
        <v>27</v>
      </c>
      <c r="B39" s="42">
        <v>2</v>
      </c>
      <c r="C39" s="3">
        <v>2</v>
      </c>
      <c r="D39" s="36">
        <v>2</v>
      </c>
      <c r="E39" s="44">
        <f t="shared" si="5"/>
        <v>1</v>
      </c>
      <c r="F39" s="51" t="s">
        <v>171</v>
      </c>
      <c r="G39" s="59"/>
      <c r="H39" s="15">
        <v>2</v>
      </c>
      <c r="I39" s="16">
        <f t="shared" si="0"/>
        <v>1</v>
      </c>
      <c r="J39" s="51" t="s">
        <v>203</v>
      </c>
      <c r="L39" s="81" t="s">
        <v>242</v>
      </c>
    </row>
    <row r="40" spans="1:12" s="17" customFormat="1" ht="32.25" thickBot="1" x14ac:dyDescent="0.3">
      <c r="A40" s="23" t="s">
        <v>28</v>
      </c>
      <c r="B40" s="24">
        <v>8</v>
      </c>
      <c r="C40" s="24">
        <f>SUM(C41:C44)</f>
        <v>8</v>
      </c>
      <c r="D40" s="24">
        <f>SUM(D41:D44)</f>
        <v>8</v>
      </c>
      <c r="E40" s="25">
        <f>(D40/B40)</f>
        <v>1</v>
      </c>
      <c r="F40" s="24" t="str">
        <f>IF(E40&gt;=0.5,"Đạt","Không đạt")</f>
        <v>Đạt</v>
      </c>
      <c r="G40" s="24">
        <f>SUM(G41:G44)</f>
        <v>0</v>
      </c>
      <c r="H40" s="24">
        <f>SUM(H41:H44)</f>
        <v>8</v>
      </c>
      <c r="I40" s="26">
        <f t="shared" si="0"/>
        <v>1</v>
      </c>
      <c r="J40" s="48" t="str">
        <f>IF(I40&gt;=0.5,"Đạt","Không đạt")</f>
        <v>Đạt</v>
      </c>
      <c r="L40" s="83"/>
    </row>
    <row r="41" spans="1:12" ht="60.75" thickBot="1" x14ac:dyDescent="0.3">
      <c r="A41" s="6" t="s">
        <v>29</v>
      </c>
      <c r="B41" s="42">
        <v>2</v>
      </c>
      <c r="C41" s="3">
        <v>2</v>
      </c>
      <c r="D41" s="36">
        <v>2</v>
      </c>
      <c r="E41" s="44">
        <f t="shared" ref="E41:E44" si="6">(D41/B41)</f>
        <v>1</v>
      </c>
      <c r="F41" s="4" t="s">
        <v>172</v>
      </c>
      <c r="G41" s="59"/>
      <c r="H41" s="15">
        <v>2</v>
      </c>
      <c r="I41" s="16">
        <f t="shared" si="0"/>
        <v>1</v>
      </c>
      <c r="J41" s="51" t="s">
        <v>98</v>
      </c>
      <c r="L41" s="6" t="s">
        <v>229</v>
      </c>
    </row>
    <row r="42" spans="1:12" ht="48.75" thickBot="1" x14ac:dyDescent="0.3">
      <c r="A42" s="6" t="s">
        <v>30</v>
      </c>
      <c r="B42" s="42">
        <v>2</v>
      </c>
      <c r="C42" s="3">
        <v>2</v>
      </c>
      <c r="D42" s="36">
        <v>2</v>
      </c>
      <c r="E42" s="44">
        <f t="shared" si="6"/>
        <v>1</v>
      </c>
      <c r="F42" s="4" t="s">
        <v>173</v>
      </c>
      <c r="G42" s="59"/>
      <c r="H42" s="15">
        <v>2</v>
      </c>
      <c r="I42" s="16">
        <f t="shared" si="0"/>
        <v>1</v>
      </c>
      <c r="J42" s="51" t="s">
        <v>204</v>
      </c>
      <c r="L42" s="78" t="s">
        <v>243</v>
      </c>
    </row>
    <row r="43" spans="1:12" ht="48.75" thickBot="1" x14ac:dyDescent="0.3">
      <c r="A43" s="6" t="s">
        <v>31</v>
      </c>
      <c r="B43" s="42">
        <v>2</v>
      </c>
      <c r="C43" s="3">
        <v>2</v>
      </c>
      <c r="D43" s="36">
        <v>2</v>
      </c>
      <c r="E43" s="44">
        <f t="shared" si="6"/>
        <v>1</v>
      </c>
      <c r="F43" s="4" t="s">
        <v>174</v>
      </c>
      <c r="G43" s="59"/>
      <c r="H43" s="15">
        <v>2</v>
      </c>
      <c r="I43" s="16">
        <f t="shared" si="0"/>
        <v>1</v>
      </c>
      <c r="J43" s="89" t="s">
        <v>101</v>
      </c>
      <c r="L43" s="6" t="s">
        <v>100</v>
      </c>
    </row>
    <row r="44" spans="1:12" ht="67.5" thickBot="1" x14ac:dyDescent="0.3">
      <c r="A44" s="6" t="s">
        <v>32</v>
      </c>
      <c r="B44" s="42">
        <v>2</v>
      </c>
      <c r="C44" s="3">
        <v>2</v>
      </c>
      <c r="D44" s="36">
        <v>2</v>
      </c>
      <c r="E44" s="44">
        <f t="shared" si="6"/>
        <v>1</v>
      </c>
      <c r="F44" s="4" t="s">
        <v>175</v>
      </c>
      <c r="G44" s="59"/>
      <c r="H44" s="15">
        <v>2</v>
      </c>
      <c r="I44" s="16">
        <f t="shared" si="0"/>
        <v>1</v>
      </c>
      <c r="J44" s="51" t="s">
        <v>101</v>
      </c>
      <c r="L44" s="6" t="s">
        <v>100</v>
      </c>
    </row>
    <row r="45" spans="1:12" s="17" customFormat="1" ht="48" thickBot="1" x14ac:dyDescent="0.3">
      <c r="A45" s="23" t="s">
        <v>66</v>
      </c>
      <c r="B45" s="24">
        <f>SUM(B46:B47)</f>
        <v>4</v>
      </c>
      <c r="C45" s="24">
        <f>SUM(C46:C47)</f>
        <v>4</v>
      </c>
      <c r="D45" s="24">
        <f>SUM(D46:D47)</f>
        <v>4</v>
      </c>
      <c r="E45" s="25">
        <f>(D45/B45)</f>
        <v>1</v>
      </c>
      <c r="F45" s="24" t="str">
        <f>IF(E45&gt;=0.5,"Đạt","Không đạt")</f>
        <v>Đạt</v>
      </c>
      <c r="G45" s="24">
        <f>SUM(G46:G47)</f>
        <v>0</v>
      </c>
      <c r="H45" s="24">
        <f>SUM(H46:H47)</f>
        <v>4</v>
      </c>
      <c r="I45" s="26">
        <f t="shared" si="0"/>
        <v>1</v>
      </c>
      <c r="J45" s="48" t="str">
        <f>IF(I45&gt;=0.5,"Đạt","Không đạt")</f>
        <v>Đạt</v>
      </c>
      <c r="L45" s="51"/>
    </row>
    <row r="46" spans="1:12" ht="60.75" thickBot="1" x14ac:dyDescent="0.3">
      <c r="A46" s="6" t="s">
        <v>33</v>
      </c>
      <c r="B46" s="42">
        <v>2</v>
      </c>
      <c r="C46" s="3">
        <v>2</v>
      </c>
      <c r="D46" s="36">
        <v>2</v>
      </c>
      <c r="E46" s="44">
        <f t="shared" ref="E46:E47" si="7">(D46/B46)</f>
        <v>1</v>
      </c>
      <c r="F46" s="4" t="s">
        <v>176</v>
      </c>
      <c r="G46" s="59"/>
      <c r="H46" s="15">
        <v>2</v>
      </c>
      <c r="I46" s="16">
        <f t="shared" si="0"/>
        <v>1</v>
      </c>
      <c r="J46" s="51" t="s">
        <v>205</v>
      </c>
      <c r="L46" s="6" t="s">
        <v>230</v>
      </c>
    </row>
    <row r="47" spans="1:12" ht="60.75" thickBot="1" x14ac:dyDescent="0.3">
      <c r="A47" s="6" t="s">
        <v>34</v>
      </c>
      <c r="B47" s="42">
        <v>2</v>
      </c>
      <c r="C47" s="3">
        <v>2</v>
      </c>
      <c r="D47" s="36">
        <v>2</v>
      </c>
      <c r="E47" s="44">
        <f t="shared" si="7"/>
        <v>1</v>
      </c>
      <c r="F47" s="4" t="s">
        <v>177</v>
      </c>
      <c r="G47" s="59"/>
      <c r="H47" s="15">
        <v>2</v>
      </c>
      <c r="I47" s="16">
        <f t="shared" si="0"/>
        <v>1</v>
      </c>
      <c r="J47" s="51" t="s">
        <v>205</v>
      </c>
      <c r="L47" s="6" t="s">
        <v>230</v>
      </c>
    </row>
    <row r="48" spans="1:12" s="17" customFormat="1" ht="32.25" thickBot="1" x14ac:dyDescent="0.3">
      <c r="A48" s="23" t="s">
        <v>65</v>
      </c>
      <c r="B48" s="24">
        <f>SUM(B49:B50)</f>
        <v>4</v>
      </c>
      <c r="C48" s="24">
        <f>SUM(C49:C50)</f>
        <v>4</v>
      </c>
      <c r="D48" s="24">
        <f>SUM(D49:D50)</f>
        <v>4</v>
      </c>
      <c r="E48" s="25">
        <f>(D48/B48)</f>
        <v>1</v>
      </c>
      <c r="F48" s="24" t="str">
        <f>IF(E48&gt;=0.5,"Đạt","Không đạt")</f>
        <v>Đạt</v>
      </c>
      <c r="G48" s="24">
        <f>SUM(G49:G50)</f>
        <v>0</v>
      </c>
      <c r="H48" s="24">
        <f>SUM(H49:H50)</f>
        <v>4</v>
      </c>
      <c r="I48" s="26">
        <f t="shared" si="0"/>
        <v>1</v>
      </c>
      <c r="J48" s="48" t="str">
        <f>IF(I48&gt;=0.5,"Đạt","Không đạt")</f>
        <v>Đạt</v>
      </c>
      <c r="L48" s="51"/>
    </row>
    <row r="49" spans="1:12" ht="54.75" thickBot="1" x14ac:dyDescent="0.3">
      <c r="A49" s="6" t="s">
        <v>35</v>
      </c>
      <c r="B49" s="42">
        <v>2</v>
      </c>
      <c r="C49" s="3">
        <v>2</v>
      </c>
      <c r="D49" s="36">
        <v>2</v>
      </c>
      <c r="E49" s="44">
        <f t="shared" ref="E49:E50" si="8">(D49/B49)</f>
        <v>1</v>
      </c>
      <c r="F49" s="4" t="s">
        <v>178</v>
      </c>
      <c r="G49" s="59"/>
      <c r="H49" s="15">
        <v>2</v>
      </c>
      <c r="I49" s="16">
        <f t="shared" si="0"/>
        <v>1</v>
      </c>
      <c r="J49" s="51" t="s">
        <v>121</v>
      </c>
      <c r="L49" s="6" t="s">
        <v>231</v>
      </c>
    </row>
    <row r="50" spans="1:12" ht="42" thickBot="1" x14ac:dyDescent="0.3">
      <c r="A50" s="4" t="s">
        <v>36</v>
      </c>
      <c r="B50" s="42">
        <v>2</v>
      </c>
      <c r="C50" s="3">
        <v>2</v>
      </c>
      <c r="D50" s="36">
        <v>2</v>
      </c>
      <c r="E50" s="44">
        <f t="shared" si="8"/>
        <v>1</v>
      </c>
      <c r="F50" s="4" t="s">
        <v>179</v>
      </c>
      <c r="G50" s="59"/>
      <c r="H50" s="15">
        <v>2</v>
      </c>
      <c r="I50" s="16">
        <f t="shared" si="0"/>
        <v>1</v>
      </c>
      <c r="J50" s="51" t="s">
        <v>122</v>
      </c>
      <c r="L50" s="6" t="s">
        <v>232</v>
      </c>
    </row>
    <row r="51" spans="1:12" s="17" customFormat="1" ht="48" thickBot="1" x14ac:dyDescent="0.3">
      <c r="A51" s="23" t="s">
        <v>67</v>
      </c>
      <c r="B51" s="24">
        <f>SUM(B52:B53)</f>
        <v>4</v>
      </c>
      <c r="C51" s="24">
        <f>SUM(C52:C53)</f>
        <v>4</v>
      </c>
      <c r="D51" s="24">
        <f>SUM(D52:D53)</f>
        <v>4</v>
      </c>
      <c r="E51" s="25">
        <f>(D51/B51)</f>
        <v>1</v>
      </c>
      <c r="F51" s="24" t="str">
        <f>IF(E51&gt;=0.5,"Đạt","Không đạt")</f>
        <v>Đạt</v>
      </c>
      <c r="G51" s="24">
        <f>SUM(G52:G53)</f>
        <v>0</v>
      </c>
      <c r="H51" s="24">
        <f>SUM(H52:H53)</f>
        <v>4</v>
      </c>
      <c r="I51" s="26">
        <f t="shared" si="0"/>
        <v>1</v>
      </c>
      <c r="J51" s="48" t="str">
        <f>IF(I51&gt;=0.5,"Đạt","Không đạt")</f>
        <v>Đạt</v>
      </c>
      <c r="L51" s="51"/>
    </row>
    <row r="52" spans="1:12" ht="48.75" thickBot="1" x14ac:dyDescent="0.3">
      <c r="A52" s="6" t="s">
        <v>37</v>
      </c>
      <c r="B52" s="42">
        <v>2</v>
      </c>
      <c r="C52" s="3">
        <v>2</v>
      </c>
      <c r="D52" s="36">
        <v>2</v>
      </c>
      <c r="E52" s="44">
        <f t="shared" ref="E52:E53" si="9">(D52/B52)</f>
        <v>1</v>
      </c>
      <c r="F52" s="4" t="s">
        <v>180</v>
      </c>
      <c r="G52" s="59"/>
      <c r="H52" s="15">
        <v>2</v>
      </c>
      <c r="I52" s="16">
        <f t="shared" si="0"/>
        <v>1</v>
      </c>
      <c r="J52" s="51" t="s">
        <v>206</v>
      </c>
      <c r="L52" s="79" t="s">
        <v>233</v>
      </c>
    </row>
    <row r="53" spans="1:12" ht="60.75" thickBot="1" x14ac:dyDescent="0.3">
      <c r="A53" s="6" t="s">
        <v>38</v>
      </c>
      <c r="B53" s="42">
        <v>2</v>
      </c>
      <c r="C53" s="3">
        <v>2</v>
      </c>
      <c r="D53" s="36">
        <v>2</v>
      </c>
      <c r="E53" s="44">
        <f t="shared" si="9"/>
        <v>1</v>
      </c>
      <c r="F53" s="4" t="s">
        <v>181</v>
      </c>
      <c r="G53" s="59"/>
      <c r="H53" s="15">
        <v>2</v>
      </c>
      <c r="I53" s="16">
        <f t="shared" si="0"/>
        <v>1</v>
      </c>
      <c r="J53" s="51" t="s">
        <v>206</v>
      </c>
      <c r="L53" s="81" t="s">
        <v>244</v>
      </c>
    </row>
    <row r="54" spans="1:12" s="17" customFormat="1" ht="48" thickBot="1" x14ac:dyDescent="0.3">
      <c r="A54" s="27" t="s">
        <v>68</v>
      </c>
      <c r="B54" s="24">
        <f>SUM(B55:B58)</f>
        <v>8</v>
      </c>
      <c r="C54" s="24">
        <f>SUM(C55:C58)</f>
        <v>8</v>
      </c>
      <c r="D54" s="24">
        <f>SUM(D55:D58)</f>
        <v>8</v>
      </c>
      <c r="E54" s="25">
        <f>(D54/B54)</f>
        <v>1</v>
      </c>
      <c r="F54" s="24" t="str">
        <f>IF(E54&gt;=0.5,"Đạt","Không đạt")</f>
        <v>Đạt</v>
      </c>
      <c r="G54" s="24">
        <f>SUM(G55:G58)</f>
        <v>0</v>
      </c>
      <c r="H54" s="24">
        <f>SUM(H55:H58)</f>
        <v>8</v>
      </c>
      <c r="I54" s="26">
        <f t="shared" si="0"/>
        <v>1</v>
      </c>
      <c r="J54" s="48" t="str">
        <f>IF(I54&gt;=0.5,"Đạt","Không đạt")</f>
        <v>Đạt</v>
      </c>
      <c r="L54" s="83"/>
    </row>
    <row r="55" spans="1:12" ht="93" thickBot="1" x14ac:dyDescent="0.3">
      <c r="A55" s="6" t="s">
        <v>39</v>
      </c>
      <c r="B55" s="42">
        <v>2</v>
      </c>
      <c r="C55" s="3">
        <v>2</v>
      </c>
      <c r="D55" s="36">
        <v>2</v>
      </c>
      <c r="E55" s="44">
        <f t="shared" ref="E55:E58" si="10">(D55/B55)</f>
        <v>1</v>
      </c>
      <c r="F55" s="4" t="s">
        <v>182</v>
      </c>
      <c r="G55" s="59"/>
      <c r="H55" s="15">
        <v>2</v>
      </c>
      <c r="I55" s="16">
        <f t="shared" si="0"/>
        <v>1</v>
      </c>
      <c r="J55" s="89" t="s">
        <v>207</v>
      </c>
      <c r="L55" s="78" t="s">
        <v>245</v>
      </c>
    </row>
    <row r="56" spans="1:12" ht="80.25" thickBot="1" x14ac:dyDescent="0.3">
      <c r="A56" s="6" t="s">
        <v>40</v>
      </c>
      <c r="B56" s="42">
        <v>2</v>
      </c>
      <c r="C56" s="3">
        <v>2</v>
      </c>
      <c r="D56" s="36">
        <v>2</v>
      </c>
      <c r="E56" s="44">
        <f t="shared" si="10"/>
        <v>1</v>
      </c>
      <c r="F56" s="4" t="s">
        <v>183</v>
      </c>
      <c r="G56" s="59"/>
      <c r="H56" s="15">
        <v>2</v>
      </c>
      <c r="I56" s="16">
        <f t="shared" si="0"/>
        <v>1</v>
      </c>
      <c r="J56" s="62" t="s">
        <v>208</v>
      </c>
      <c r="L56" s="88" t="s">
        <v>246</v>
      </c>
    </row>
    <row r="57" spans="1:12" ht="60.75" thickBot="1" x14ac:dyDescent="0.3">
      <c r="A57" s="6" t="s">
        <v>41</v>
      </c>
      <c r="B57" s="42">
        <v>2</v>
      </c>
      <c r="C57" s="3">
        <v>2</v>
      </c>
      <c r="D57" s="36">
        <v>2</v>
      </c>
      <c r="E57" s="44">
        <f t="shared" si="10"/>
        <v>1</v>
      </c>
      <c r="F57" s="4" t="s">
        <v>184</v>
      </c>
      <c r="G57" s="59"/>
      <c r="H57" s="15">
        <v>2</v>
      </c>
      <c r="I57" s="16">
        <f t="shared" si="0"/>
        <v>1</v>
      </c>
      <c r="J57" s="62" t="s">
        <v>209</v>
      </c>
      <c r="L57" s="78" t="s">
        <v>247</v>
      </c>
    </row>
    <row r="58" spans="1:12" ht="54.75" thickBot="1" x14ac:dyDescent="0.3">
      <c r="A58" s="6" t="s">
        <v>42</v>
      </c>
      <c r="B58" s="42">
        <v>2</v>
      </c>
      <c r="C58" s="3">
        <v>2</v>
      </c>
      <c r="D58" s="36">
        <v>2</v>
      </c>
      <c r="E58" s="44">
        <f t="shared" si="10"/>
        <v>1</v>
      </c>
      <c r="F58" s="4" t="s">
        <v>185</v>
      </c>
      <c r="G58" s="59"/>
      <c r="H58" s="15">
        <v>2</v>
      </c>
      <c r="I58" s="16">
        <f t="shared" si="0"/>
        <v>1</v>
      </c>
      <c r="J58" s="62" t="s">
        <v>105</v>
      </c>
      <c r="L58" s="6" t="s">
        <v>234</v>
      </c>
    </row>
    <row r="59" spans="1:12"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0</v>
      </c>
      <c r="H59" s="24">
        <f>SUM(H60:H61)</f>
        <v>3</v>
      </c>
      <c r="I59" s="26">
        <f t="shared" si="0"/>
        <v>0.75</v>
      </c>
      <c r="J59" s="24" t="str">
        <f>IF(I59&gt;=0.5,"Đạt","Không đạt")</f>
        <v>Đạt</v>
      </c>
      <c r="L59" s="51"/>
    </row>
    <row r="60" spans="1:12" ht="67.5" thickBot="1" x14ac:dyDescent="0.3">
      <c r="A60" s="6" t="s">
        <v>43</v>
      </c>
      <c r="B60" s="42">
        <v>2</v>
      </c>
      <c r="C60" s="14">
        <v>2</v>
      </c>
      <c r="D60" s="36">
        <v>2</v>
      </c>
      <c r="E60" s="44">
        <f t="shared" ref="E60:E61" si="11">(D60/B60)</f>
        <v>1</v>
      </c>
      <c r="F60" s="4" t="s">
        <v>186</v>
      </c>
      <c r="G60" s="59"/>
      <c r="H60" s="15">
        <v>2</v>
      </c>
      <c r="I60" s="16">
        <f t="shared" si="0"/>
        <v>1</v>
      </c>
      <c r="J60" s="51" t="s">
        <v>106</v>
      </c>
      <c r="L60" s="6" t="s">
        <v>235</v>
      </c>
    </row>
    <row r="61" spans="1:12" ht="42" thickBot="1" x14ac:dyDescent="0.3">
      <c r="A61" s="6" t="s">
        <v>44</v>
      </c>
      <c r="B61" s="42">
        <v>2</v>
      </c>
      <c r="C61" s="14">
        <v>2</v>
      </c>
      <c r="D61" s="36">
        <v>2</v>
      </c>
      <c r="E61" s="44">
        <f t="shared" si="11"/>
        <v>1</v>
      </c>
      <c r="F61" s="4" t="s">
        <v>187</v>
      </c>
      <c r="G61" s="59"/>
      <c r="H61" s="15">
        <v>1</v>
      </c>
      <c r="I61" s="16">
        <f t="shared" si="0"/>
        <v>0.5</v>
      </c>
      <c r="J61" s="51" t="s">
        <v>143</v>
      </c>
      <c r="L61" s="79" t="s">
        <v>109</v>
      </c>
    </row>
    <row r="62" spans="1:12" s="17" customFormat="1" ht="32.25" thickBot="1" x14ac:dyDescent="0.3">
      <c r="A62" s="28" t="s">
        <v>64</v>
      </c>
      <c r="B62" s="24">
        <f>SUM(B63:B64)</f>
        <v>4</v>
      </c>
      <c r="C62" s="24">
        <f>SUM(C63:C64)</f>
        <v>4</v>
      </c>
      <c r="D62" s="24">
        <f>SUM(D63:D64)</f>
        <v>4</v>
      </c>
      <c r="E62" s="25">
        <f>(D62/B62)</f>
        <v>1</v>
      </c>
      <c r="F62" s="24" t="str">
        <f>IF(E62&gt;=0.5,"Đạt","Không đạt")</f>
        <v>Đạt</v>
      </c>
      <c r="G62" s="24">
        <f>SUM(G63:G64)</f>
        <v>0</v>
      </c>
      <c r="H62" s="24">
        <f>SUM(H63:H64)</f>
        <v>2</v>
      </c>
      <c r="I62" s="26">
        <f t="shared" si="0"/>
        <v>0.5</v>
      </c>
      <c r="J62" s="24" t="str">
        <f>IF(I62&gt;=0.5,"Đạt","Không đạt")</f>
        <v>Đạt</v>
      </c>
      <c r="L62" s="51"/>
    </row>
    <row r="63" spans="1:12" ht="84.75" thickBot="1" x14ac:dyDescent="0.3">
      <c r="A63" s="9" t="s">
        <v>45</v>
      </c>
      <c r="B63" s="42">
        <v>2</v>
      </c>
      <c r="C63" s="14">
        <v>2</v>
      </c>
      <c r="D63" s="36">
        <v>2</v>
      </c>
      <c r="E63" s="44">
        <f t="shared" ref="E63:E64" si="12">(D63/B63)</f>
        <v>1</v>
      </c>
      <c r="F63" s="4" t="s">
        <v>188</v>
      </c>
      <c r="G63" s="59"/>
      <c r="H63" s="15">
        <v>1</v>
      </c>
      <c r="I63" s="16">
        <f t="shared" si="0"/>
        <v>0.5</v>
      </c>
      <c r="J63" s="62" t="s">
        <v>212</v>
      </c>
      <c r="L63" s="79" t="s">
        <v>236</v>
      </c>
    </row>
    <row r="64" spans="1:12" ht="108.75" thickBot="1" x14ac:dyDescent="0.3">
      <c r="A64" s="9" t="s">
        <v>46</v>
      </c>
      <c r="B64" s="42">
        <v>2</v>
      </c>
      <c r="C64" s="14">
        <v>2</v>
      </c>
      <c r="D64" s="36">
        <v>2</v>
      </c>
      <c r="E64" s="44">
        <f t="shared" si="12"/>
        <v>1</v>
      </c>
      <c r="F64" s="6" t="s">
        <v>189</v>
      </c>
      <c r="G64" s="59"/>
      <c r="H64" s="15">
        <v>1</v>
      </c>
      <c r="I64" s="16">
        <f t="shared" si="0"/>
        <v>0.5</v>
      </c>
      <c r="J64" s="51" t="s">
        <v>213</v>
      </c>
      <c r="L64" s="81" t="s">
        <v>248</v>
      </c>
    </row>
    <row r="65" spans="1:12" s="17" customFormat="1" ht="48" customHeight="1" thickBot="1" x14ac:dyDescent="0.3">
      <c r="A65" s="29" t="s">
        <v>47</v>
      </c>
      <c r="B65" s="21">
        <f>SUM(B66,B71,B74)</f>
        <v>16</v>
      </c>
      <c r="C65" s="21">
        <f>SUM(C66,C71,C74)</f>
        <v>16</v>
      </c>
      <c r="D65" s="21">
        <f>SUM(D66,D71,D74)</f>
        <v>12</v>
      </c>
      <c r="E65" s="22">
        <f>(D65/B65)</f>
        <v>0.75</v>
      </c>
      <c r="F65" s="40" t="str">
        <f>IF(E65&gt;=0.5,"Đạt","Không đạt")</f>
        <v>Đạt</v>
      </c>
      <c r="G65" s="21">
        <f>SUM(G66,G71,G74)</f>
        <v>0</v>
      </c>
      <c r="H65" s="21">
        <f>SUM(H66,H71,H74)</f>
        <v>5</v>
      </c>
      <c r="I65" s="22">
        <f t="shared" si="0"/>
        <v>0.3125</v>
      </c>
      <c r="J65" s="40" t="str">
        <f>IF(I65&gt;=0.5,"Đạt","Không đạt")</f>
        <v>Không đạt</v>
      </c>
      <c r="L65" s="83"/>
    </row>
    <row r="66" spans="1:12" s="17" customFormat="1" ht="32.25" thickBot="1" x14ac:dyDescent="0.3">
      <c r="A66" s="28" t="s">
        <v>48</v>
      </c>
      <c r="B66" s="24">
        <f>SUM(B67:B70)</f>
        <v>8</v>
      </c>
      <c r="C66" s="24">
        <f>SUM(C67:C70)</f>
        <v>8</v>
      </c>
      <c r="D66" s="24">
        <f>SUM(D67:D70)</f>
        <v>6</v>
      </c>
      <c r="E66" s="25">
        <f>(D66/B66)</f>
        <v>0.75</v>
      </c>
      <c r="F66" s="24" t="str">
        <f>IF(E66&gt;=0.5,"Đạt","Không đạt")</f>
        <v>Đạt</v>
      </c>
      <c r="G66" s="24">
        <f>SUM(G67:G70)</f>
        <v>0</v>
      </c>
      <c r="H66" s="24">
        <f>SUM(H67:H70)</f>
        <v>1</v>
      </c>
      <c r="I66" s="26">
        <f t="shared" si="0"/>
        <v>0.125</v>
      </c>
      <c r="J66" s="24" t="str">
        <f>IF(I66&gt;=0.5,"Đạt","Không đạt")</f>
        <v>Không đạt</v>
      </c>
      <c r="L66"/>
    </row>
    <row r="67" spans="1:12" ht="72.75" thickBot="1" x14ac:dyDescent="0.3">
      <c r="A67" s="9" t="s">
        <v>49</v>
      </c>
      <c r="B67" s="42">
        <v>2</v>
      </c>
      <c r="C67" s="14">
        <v>2</v>
      </c>
      <c r="D67" s="36">
        <v>2</v>
      </c>
      <c r="E67" s="44">
        <f t="shared" ref="E67:E70" si="13">(D67/B67)</f>
        <v>1</v>
      </c>
      <c r="F67" s="4" t="s">
        <v>190</v>
      </c>
      <c r="G67" s="59"/>
      <c r="H67" s="15">
        <v>1</v>
      </c>
      <c r="I67" s="16">
        <f t="shared" si="0"/>
        <v>0.5</v>
      </c>
      <c r="J67" s="51" t="s">
        <v>214</v>
      </c>
      <c r="L67" s="6" t="s">
        <v>111</v>
      </c>
    </row>
    <row r="68" spans="1:12" ht="54.75" thickBot="1" x14ac:dyDescent="0.3">
      <c r="A68" s="9" t="s">
        <v>50</v>
      </c>
      <c r="B68" s="42">
        <v>2</v>
      </c>
      <c r="C68" s="14">
        <v>2</v>
      </c>
      <c r="D68" s="36">
        <v>0</v>
      </c>
      <c r="E68" s="44">
        <f t="shared" si="13"/>
        <v>0</v>
      </c>
      <c r="F68" s="4" t="s">
        <v>191</v>
      </c>
      <c r="G68" s="59"/>
      <c r="H68" s="15">
        <v>0</v>
      </c>
      <c r="I68" s="16">
        <f t="shared" si="0"/>
        <v>0</v>
      </c>
      <c r="J68" s="51"/>
      <c r="L68" s="81" t="s">
        <v>250</v>
      </c>
    </row>
    <row r="69" spans="1:12" ht="120.75" thickBot="1" x14ac:dyDescent="0.3">
      <c r="A69" s="9" t="s">
        <v>51</v>
      </c>
      <c r="B69" s="42">
        <v>2</v>
      </c>
      <c r="C69" s="14">
        <v>2</v>
      </c>
      <c r="D69" s="36">
        <v>2</v>
      </c>
      <c r="E69" s="44">
        <f t="shared" si="13"/>
        <v>1</v>
      </c>
      <c r="F69" s="51" t="s">
        <v>192</v>
      </c>
      <c r="G69" s="59"/>
      <c r="H69" s="15">
        <v>0</v>
      </c>
      <c r="I69" s="16">
        <f t="shared" si="0"/>
        <v>0</v>
      </c>
      <c r="J69" s="62" t="s">
        <v>215</v>
      </c>
      <c r="L69" s="81" t="s">
        <v>251</v>
      </c>
    </row>
    <row r="70" spans="1:12" ht="84.75" thickBot="1" x14ac:dyDescent="0.3">
      <c r="A70" s="9" t="s">
        <v>52</v>
      </c>
      <c r="B70" s="42">
        <v>2</v>
      </c>
      <c r="C70" s="14">
        <v>2</v>
      </c>
      <c r="D70" s="36">
        <v>2</v>
      </c>
      <c r="E70" s="44">
        <f t="shared" si="13"/>
        <v>1</v>
      </c>
      <c r="F70" s="51" t="s">
        <v>193</v>
      </c>
      <c r="G70" s="59"/>
      <c r="H70" s="15">
        <v>0</v>
      </c>
      <c r="I70" s="16">
        <f t="shared" si="0"/>
        <v>0</v>
      </c>
      <c r="J70" s="62" t="s">
        <v>216</v>
      </c>
      <c r="L70" s="81" t="s">
        <v>249</v>
      </c>
    </row>
    <row r="71" spans="1:12" s="17" customFormat="1" ht="48" thickBot="1" x14ac:dyDescent="0.3">
      <c r="A71" s="28" t="s">
        <v>63</v>
      </c>
      <c r="B71" s="24">
        <f>SUM(B72:B73)</f>
        <v>4</v>
      </c>
      <c r="C71" s="24">
        <f>SUM(C72:C73)</f>
        <v>4</v>
      </c>
      <c r="D71" s="24">
        <f>SUM(D72:D73)</f>
        <v>4</v>
      </c>
      <c r="E71" s="25">
        <f>(D71/B71)</f>
        <v>1</v>
      </c>
      <c r="F71" s="24" t="str">
        <f>IF(E71&gt;=0.5,"Đạt","Không đạt")</f>
        <v>Đạt</v>
      </c>
      <c r="G71" s="24">
        <f>SUM(G72:G73)</f>
        <v>0</v>
      </c>
      <c r="H71" s="24">
        <f>SUM(H72:H73)</f>
        <v>2</v>
      </c>
      <c r="I71" s="26">
        <f t="shared" si="0"/>
        <v>0.5</v>
      </c>
      <c r="J71" s="24" t="str">
        <f>IF(I71&gt;=0.5,"Đạt","Không đạt")</f>
        <v>Đạt</v>
      </c>
      <c r="L71" s="51"/>
    </row>
    <row r="72" spans="1:12" ht="60.75" thickBot="1" x14ac:dyDescent="0.3">
      <c r="A72" s="9" t="s">
        <v>53</v>
      </c>
      <c r="B72" s="42">
        <v>2</v>
      </c>
      <c r="C72" s="14">
        <v>2</v>
      </c>
      <c r="D72" s="36">
        <v>2</v>
      </c>
      <c r="E72" s="44">
        <f t="shared" ref="E72:E73" si="14">(D72/B72)</f>
        <v>1</v>
      </c>
      <c r="F72" s="4" t="s">
        <v>194</v>
      </c>
      <c r="G72" s="59"/>
      <c r="H72" s="15">
        <v>2</v>
      </c>
      <c r="I72" s="16">
        <f t="shared" si="0"/>
        <v>1</v>
      </c>
      <c r="J72" s="62" t="s">
        <v>116</v>
      </c>
      <c r="L72" s="78" t="s">
        <v>252</v>
      </c>
    </row>
    <row r="73" spans="1:12" ht="48.75" thickBot="1" x14ac:dyDescent="0.3">
      <c r="A73" s="9" t="s">
        <v>54</v>
      </c>
      <c r="B73" s="42">
        <v>2</v>
      </c>
      <c r="C73" s="14">
        <v>2</v>
      </c>
      <c r="D73" s="36">
        <v>2</v>
      </c>
      <c r="E73" s="44">
        <f t="shared" si="14"/>
        <v>1</v>
      </c>
      <c r="F73" s="4" t="s">
        <v>195</v>
      </c>
      <c r="G73" s="59">
        <v>0</v>
      </c>
      <c r="H73" s="15">
        <v>0</v>
      </c>
      <c r="I73" s="16">
        <f t="shared" si="0"/>
        <v>0</v>
      </c>
      <c r="J73" s="51" t="s">
        <v>217</v>
      </c>
      <c r="L73" s="78" t="s">
        <v>253</v>
      </c>
    </row>
    <row r="74" spans="1:12" s="17" customFormat="1" ht="32.25" thickBot="1" x14ac:dyDescent="0.3">
      <c r="A74" s="28" t="s">
        <v>62</v>
      </c>
      <c r="B74" s="24">
        <f>SUM(B75:B76)</f>
        <v>4</v>
      </c>
      <c r="C74" s="24">
        <f>SUM(C75:C76)</f>
        <v>4</v>
      </c>
      <c r="D74" s="24">
        <f>SUM(D75:D76)</f>
        <v>2</v>
      </c>
      <c r="E74" s="25">
        <f>(D74/B74)</f>
        <v>0.5</v>
      </c>
      <c r="F74" s="24" t="str">
        <f>IF(E74&gt;=0.5,"Đạt","Không đạt")</f>
        <v>Đạt</v>
      </c>
      <c r="G74" s="24">
        <f>SUM(G75:G76)</f>
        <v>0</v>
      </c>
      <c r="H74" s="24">
        <f>SUM(H75:H76)</f>
        <v>2</v>
      </c>
      <c r="I74" s="26">
        <f t="shared" si="0"/>
        <v>0.5</v>
      </c>
      <c r="J74" s="24" t="str">
        <f>IF(I74&gt;=0.5,"Đạt","Không đạt")</f>
        <v>Đạt</v>
      </c>
      <c r="L74" s="51"/>
    </row>
    <row r="75" spans="1:12" ht="84.75" thickBot="1" x14ac:dyDescent="0.3">
      <c r="A75" s="9" t="s">
        <v>55</v>
      </c>
      <c r="B75" s="42">
        <v>2</v>
      </c>
      <c r="C75" s="14">
        <v>2</v>
      </c>
      <c r="D75" s="36">
        <v>2</v>
      </c>
      <c r="E75" s="44">
        <f t="shared" ref="E75:E76" si="15">(D75/B75)</f>
        <v>1</v>
      </c>
      <c r="F75" s="51" t="s">
        <v>197</v>
      </c>
      <c r="G75" s="59"/>
      <c r="H75" s="15">
        <v>2</v>
      </c>
      <c r="I75" s="16">
        <f t="shared" si="0"/>
        <v>1</v>
      </c>
      <c r="J75" s="51" t="s">
        <v>120</v>
      </c>
      <c r="L75" s="78" t="s">
        <v>254</v>
      </c>
    </row>
    <row r="76" spans="1:12" ht="36.75" thickBot="1" x14ac:dyDescent="0.3">
      <c r="A76" s="9" t="s">
        <v>56</v>
      </c>
      <c r="B76" s="42">
        <v>2</v>
      </c>
      <c r="C76" s="14">
        <v>2</v>
      </c>
      <c r="D76" s="36">
        <v>0</v>
      </c>
      <c r="E76" s="44">
        <f t="shared" si="15"/>
        <v>0</v>
      </c>
      <c r="F76" s="76" t="s">
        <v>196</v>
      </c>
      <c r="G76" s="59"/>
      <c r="H76" s="15">
        <v>0</v>
      </c>
      <c r="I76" s="16">
        <f t="shared" si="0"/>
        <v>0</v>
      </c>
      <c r="J76" s="51"/>
      <c r="L76" s="6" t="s">
        <v>119</v>
      </c>
    </row>
    <row r="77" spans="1:12" ht="16.5" thickBot="1" x14ac:dyDescent="0.3">
      <c r="A77" s="10" t="s">
        <v>57</v>
      </c>
      <c r="B77" s="41">
        <f>SUM(B15,B29,B65)</f>
        <v>88</v>
      </c>
      <c r="C77" s="5">
        <f>SUM(C15,C29,C65)</f>
        <v>88</v>
      </c>
      <c r="D77" s="12">
        <f>SUM(D15,D29,D65)</f>
        <v>82</v>
      </c>
      <c r="E77" s="56">
        <f>(D77/B77)</f>
        <v>0.93181818181818177</v>
      </c>
      <c r="F77" s="3"/>
      <c r="G77" s="58">
        <f>SUM(G15,G29,G65)</f>
        <v>0</v>
      </c>
      <c r="H77" s="12">
        <f>SUM(H15,H29,H65)</f>
        <v>69</v>
      </c>
      <c r="I77" s="56">
        <f t="shared" si="0"/>
        <v>0.78409090909090906</v>
      </c>
      <c r="J77" s="3"/>
    </row>
    <row r="78" spans="1:12" ht="16.5" thickBot="1" x14ac:dyDescent="0.3">
      <c r="A78" s="10" t="s">
        <v>58</v>
      </c>
      <c r="B78" s="41">
        <v>100</v>
      </c>
      <c r="C78" s="5">
        <f>(C77*B78)/B77</f>
        <v>100</v>
      </c>
      <c r="D78" s="13">
        <f>(D77*B78)/B77</f>
        <v>93.181818181818187</v>
      </c>
      <c r="E78" s="56">
        <f>(D78/B78)</f>
        <v>0.93181818181818188</v>
      </c>
      <c r="F78" s="3"/>
      <c r="G78" s="60">
        <f>(G77/B77)*100</f>
        <v>0</v>
      </c>
      <c r="H78" s="13">
        <f>(H77*B78)/B77</f>
        <v>78.409090909090907</v>
      </c>
      <c r="I78" s="56">
        <f t="shared" si="0"/>
        <v>0.78409090909090906</v>
      </c>
      <c r="J78" s="3"/>
    </row>
    <row r="79" spans="1:12" ht="36" customHeight="1" thickBot="1" x14ac:dyDescent="0.3">
      <c r="A79" s="10" t="s">
        <v>59</v>
      </c>
      <c r="B79" s="11"/>
      <c r="C79" s="11"/>
      <c r="D79" s="116"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17"/>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16"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17"/>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07" t="s">
        <v>74</v>
      </c>
      <c r="B81" s="108"/>
      <c r="C81" s="108"/>
      <c r="D81" s="108"/>
      <c r="E81" s="108"/>
      <c r="H81" s="109" t="s">
        <v>75</v>
      </c>
      <c r="I81" s="110"/>
      <c r="J81" s="110"/>
    </row>
    <row r="85" spans="1:10" ht="15.6" customHeight="1" x14ac:dyDescent="0.25">
      <c r="A85" s="106"/>
      <c r="B85" s="106"/>
      <c r="C85" s="106"/>
      <c r="D85" s="106"/>
      <c r="I85" s="104"/>
      <c r="J85" s="105"/>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D79:E79"/>
    <mergeCell ref="H79:I79"/>
    <mergeCell ref="A81:E81"/>
    <mergeCell ref="H81:J81"/>
    <mergeCell ref="A85:D85"/>
    <mergeCell ref="I85:J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0" zoomScale="90" zoomScaleNormal="90" workbookViewId="0">
      <selection activeCell="J75" sqref="J7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s>
  <sheetData>
    <row r="6" spans="1:13" ht="18.75" x14ac:dyDescent="0.25">
      <c r="A6" s="102" t="s">
        <v>60</v>
      </c>
      <c r="B6" s="102"/>
      <c r="C6" s="102"/>
      <c r="D6" s="102"/>
      <c r="E6" s="102"/>
      <c r="F6" s="102"/>
      <c r="G6" s="102"/>
      <c r="H6" s="102"/>
      <c r="I6" s="102"/>
      <c r="J6" s="102"/>
    </row>
    <row r="7" spans="1:13" ht="18.75" x14ac:dyDescent="0.25">
      <c r="A7" s="102" t="s">
        <v>61</v>
      </c>
      <c r="B7" s="102"/>
      <c r="C7" s="102"/>
      <c r="D7" s="102"/>
      <c r="E7" s="102"/>
      <c r="F7" s="102"/>
      <c r="G7" s="102"/>
      <c r="H7" s="102"/>
      <c r="I7" s="102"/>
      <c r="J7" s="102"/>
    </row>
    <row r="8" spans="1:13" ht="16.5" x14ac:dyDescent="0.25">
      <c r="A8" s="103" t="s">
        <v>255</v>
      </c>
      <c r="B8" s="103"/>
      <c r="C8" s="103"/>
      <c r="D8" s="103"/>
      <c r="E8" s="103"/>
      <c r="F8" s="103"/>
      <c r="G8" s="103"/>
      <c r="H8" s="103"/>
      <c r="I8" s="103"/>
      <c r="J8" s="103"/>
    </row>
    <row r="9" spans="1:13" ht="16.5" x14ac:dyDescent="0.25">
      <c r="A9" s="103" t="s">
        <v>82</v>
      </c>
      <c r="B9" s="103"/>
      <c r="C9" s="103"/>
      <c r="D9" s="103"/>
      <c r="E9" s="103"/>
      <c r="F9" s="103"/>
      <c r="G9" s="103"/>
      <c r="H9" s="103"/>
      <c r="I9" s="103"/>
      <c r="J9" s="103"/>
    </row>
    <row r="10" spans="1:13" ht="16.5" x14ac:dyDescent="0.25">
      <c r="A10" s="103" t="s">
        <v>81</v>
      </c>
      <c r="B10" s="103"/>
      <c r="C10" s="103"/>
      <c r="D10" s="103"/>
      <c r="E10" s="103"/>
      <c r="F10" s="103"/>
      <c r="G10" s="103"/>
      <c r="H10" s="103"/>
      <c r="I10" s="103"/>
      <c r="J10" s="103"/>
    </row>
    <row r="11" spans="1:13" ht="20.45" customHeight="1" x14ac:dyDescent="0.25">
      <c r="A11" s="57" t="s">
        <v>80</v>
      </c>
      <c r="B11" s="57"/>
      <c r="C11" s="57"/>
      <c r="D11" s="57"/>
      <c r="E11" s="57"/>
      <c r="F11" s="57"/>
      <c r="G11" s="57"/>
      <c r="H11" s="57"/>
      <c r="I11" s="57"/>
      <c r="J11" s="57"/>
    </row>
    <row r="12" spans="1:13" ht="9.6" customHeight="1" thickBot="1" x14ac:dyDescent="0.4">
      <c r="B12" s="18"/>
      <c r="C12" s="18"/>
      <c r="D12" s="34"/>
      <c r="E12" s="34"/>
      <c r="F12" s="18"/>
      <c r="G12" s="18"/>
      <c r="H12" s="18"/>
      <c r="I12" s="18"/>
      <c r="J12" s="49"/>
    </row>
    <row r="13" spans="1:13" ht="17.45" customHeight="1" thickBot="1" x14ac:dyDescent="0.3">
      <c r="A13" s="111" t="s">
        <v>0</v>
      </c>
      <c r="B13" s="111" t="s">
        <v>1</v>
      </c>
      <c r="C13" s="111" t="s">
        <v>1</v>
      </c>
      <c r="D13" s="113" t="s">
        <v>2</v>
      </c>
      <c r="E13" s="114"/>
      <c r="F13" s="115"/>
      <c r="G13" s="113" t="s">
        <v>3</v>
      </c>
      <c r="H13" s="114"/>
      <c r="I13" s="114"/>
      <c r="J13" s="115"/>
      <c r="M13" s="19"/>
    </row>
    <row r="14" spans="1:13" ht="158.25" thickBot="1" x14ac:dyDescent="0.3">
      <c r="A14" s="112"/>
      <c r="B14" s="112"/>
      <c r="C14" s="112"/>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18</v>
      </c>
      <c r="E15" s="22">
        <f>(D15/B15)</f>
        <v>0.9</v>
      </c>
      <c r="F15" s="40" t="str">
        <f>IF(E15&gt;=0.5,"Đạt","Không đạt")</f>
        <v>Đạt</v>
      </c>
      <c r="G15" s="21">
        <f>SUM(G16,G23,G26)</f>
        <v>0</v>
      </c>
      <c r="H15" s="21">
        <f>SUM(H16,H23,H26)</f>
        <v>9</v>
      </c>
      <c r="I15" s="22">
        <f t="shared" ref="I15:I78" si="0">(H15/B15)</f>
        <v>0.45</v>
      </c>
      <c r="J15" s="40" t="str">
        <f>IF(I15&gt;=0.5,"Đạt","Không đạt")</f>
        <v>Không đạt</v>
      </c>
    </row>
    <row r="16" spans="1:13" s="17" customFormat="1" ht="32.25" thickBot="1" x14ac:dyDescent="0.3">
      <c r="A16" s="23" t="s">
        <v>5</v>
      </c>
      <c r="B16" s="24">
        <f>SUM(B17:B22)</f>
        <v>12</v>
      </c>
      <c r="C16" s="24">
        <f>SUM(C17:C22)</f>
        <v>12</v>
      </c>
      <c r="D16" s="24">
        <f>SUM(D17:D22)</f>
        <v>12</v>
      </c>
      <c r="E16" s="25">
        <f>(D16/B16)</f>
        <v>1</v>
      </c>
      <c r="F16" s="24" t="str">
        <f>IF(E16&gt;=0.5,"Đạt"," Không đạt")</f>
        <v>Đạt</v>
      </c>
      <c r="G16" s="24">
        <f>SUM(G17:G22)</f>
        <v>0</v>
      </c>
      <c r="H16" s="24">
        <f>SUM(H17:H22)</f>
        <v>8</v>
      </c>
      <c r="I16" s="26">
        <f t="shared" si="0"/>
        <v>0.66666666666666663</v>
      </c>
      <c r="J16" s="24" t="str">
        <f>IF(I16&gt;=0.5,"Đạt","Không đạt")</f>
        <v>Đạt</v>
      </c>
      <c r="L16" s="80" t="s">
        <v>221</v>
      </c>
    </row>
    <row r="17" spans="1:12" ht="172.5" thickBot="1" x14ac:dyDescent="0.3">
      <c r="A17" s="4" t="s">
        <v>6</v>
      </c>
      <c r="B17" s="42">
        <v>2</v>
      </c>
      <c r="C17" s="3">
        <v>2</v>
      </c>
      <c r="D17" s="36">
        <v>2</v>
      </c>
      <c r="E17" s="44">
        <f>(D17/B17)</f>
        <v>1</v>
      </c>
      <c r="F17" s="66" t="s">
        <v>256</v>
      </c>
      <c r="G17" s="59"/>
      <c r="H17" s="15">
        <v>1</v>
      </c>
      <c r="I17" s="16">
        <f t="shared" si="0"/>
        <v>0.5</v>
      </c>
      <c r="J17" s="66" t="s">
        <v>315</v>
      </c>
      <c r="L17" s="78" t="s">
        <v>222</v>
      </c>
    </row>
    <row r="18" spans="1:12" ht="108.75" thickBot="1" x14ac:dyDescent="0.3">
      <c r="A18" s="6" t="s">
        <v>7</v>
      </c>
      <c r="B18" s="42">
        <v>2</v>
      </c>
      <c r="C18" s="3">
        <v>2</v>
      </c>
      <c r="D18" s="36">
        <v>2</v>
      </c>
      <c r="E18" s="44">
        <f t="shared" ref="E18:E22" si="1">(D18/B18)</f>
        <v>1</v>
      </c>
      <c r="F18" s="62" t="s">
        <v>257</v>
      </c>
      <c r="G18" s="59"/>
      <c r="H18" s="15">
        <v>2</v>
      </c>
      <c r="I18" s="16">
        <f t="shared" si="0"/>
        <v>1</v>
      </c>
      <c r="J18" s="62" t="s">
        <v>276</v>
      </c>
      <c r="L18" s="6" t="s">
        <v>218</v>
      </c>
    </row>
    <row r="19" spans="1:12" ht="84.75" thickBot="1" x14ac:dyDescent="0.3">
      <c r="A19" s="6" t="s">
        <v>8</v>
      </c>
      <c r="B19" s="42">
        <v>2</v>
      </c>
      <c r="C19" s="3">
        <v>2</v>
      </c>
      <c r="D19" s="36">
        <v>2</v>
      </c>
      <c r="E19" s="44">
        <f t="shared" si="1"/>
        <v>1</v>
      </c>
      <c r="F19" s="62" t="s">
        <v>258</v>
      </c>
      <c r="G19" s="59"/>
      <c r="H19" s="15">
        <v>2</v>
      </c>
      <c r="I19" s="16">
        <f t="shared" si="0"/>
        <v>1</v>
      </c>
      <c r="J19" s="62" t="s">
        <v>277</v>
      </c>
      <c r="L19" s="6" t="s">
        <v>219</v>
      </c>
    </row>
    <row r="20" spans="1:12" ht="84.75" thickBot="1" x14ac:dyDescent="0.3">
      <c r="A20" s="6" t="s">
        <v>9</v>
      </c>
      <c r="B20" s="42">
        <v>2</v>
      </c>
      <c r="C20" s="3">
        <v>2</v>
      </c>
      <c r="D20" s="36">
        <v>2</v>
      </c>
      <c r="E20" s="44">
        <f t="shared" si="1"/>
        <v>1</v>
      </c>
      <c r="F20" s="91" t="s">
        <v>259</v>
      </c>
      <c r="G20" s="59"/>
      <c r="H20" s="15">
        <v>2</v>
      </c>
      <c r="I20" s="16">
        <f t="shared" si="0"/>
        <v>1</v>
      </c>
      <c r="J20" s="62" t="s">
        <v>278</v>
      </c>
      <c r="L20" s="6" t="s">
        <v>87</v>
      </c>
    </row>
    <row r="21" spans="1:12" ht="60.75" thickBot="1" x14ac:dyDescent="0.3">
      <c r="A21" s="6" t="s">
        <v>10</v>
      </c>
      <c r="B21" s="42">
        <v>2</v>
      </c>
      <c r="C21" s="3">
        <v>2</v>
      </c>
      <c r="D21" s="36">
        <v>2</v>
      </c>
      <c r="E21" s="44">
        <f t="shared" si="1"/>
        <v>1</v>
      </c>
      <c r="F21" s="91" t="s">
        <v>260</v>
      </c>
      <c r="G21" s="59"/>
      <c r="H21" s="15">
        <v>1</v>
      </c>
      <c r="I21" s="16">
        <f t="shared" si="0"/>
        <v>0.5</v>
      </c>
      <c r="J21" s="62" t="s">
        <v>279</v>
      </c>
      <c r="L21" s="6" t="s">
        <v>220</v>
      </c>
    </row>
    <row r="22" spans="1:12" ht="80.25" customHeight="1" thickBot="1" x14ac:dyDescent="0.3">
      <c r="A22" s="6" t="s">
        <v>11</v>
      </c>
      <c r="B22" s="42">
        <v>2</v>
      </c>
      <c r="C22" s="3">
        <v>2</v>
      </c>
      <c r="D22" s="36">
        <v>2</v>
      </c>
      <c r="E22" s="44">
        <f t="shared" si="1"/>
        <v>1</v>
      </c>
      <c r="F22" s="62" t="s">
        <v>261</v>
      </c>
      <c r="G22" s="59"/>
      <c r="H22" s="15">
        <v>0</v>
      </c>
      <c r="I22" s="16">
        <f t="shared" si="0"/>
        <v>0</v>
      </c>
      <c r="J22" s="62" t="s">
        <v>90</v>
      </c>
      <c r="L22" s="79" t="s">
        <v>89</v>
      </c>
    </row>
    <row r="23" spans="1:12" s="17" customFormat="1" ht="32.25" thickBot="1" x14ac:dyDescent="0.3">
      <c r="A23" s="23" t="s">
        <v>12</v>
      </c>
      <c r="B23" s="24">
        <f>SUM(B24:B25)</f>
        <v>4</v>
      </c>
      <c r="C23" s="24">
        <f>SUM(C24:C25)</f>
        <v>4</v>
      </c>
      <c r="D23" s="24">
        <f>SUM(D24:D25)</f>
        <v>4</v>
      </c>
      <c r="E23" s="25">
        <f>(D23/B23)</f>
        <v>1</v>
      </c>
      <c r="F23" s="24" t="str">
        <f>IF(E23&gt;=0.5,"Đạt","Không đạt")</f>
        <v>Đạt</v>
      </c>
      <c r="G23" s="24">
        <f>SUM(G24:G25)</f>
        <v>0</v>
      </c>
      <c r="H23" s="24">
        <f>SUM(H24:H25)</f>
        <v>1</v>
      </c>
      <c r="I23" s="26">
        <f>(H23/B23)</f>
        <v>0.25</v>
      </c>
      <c r="J23" s="45" t="str">
        <f>IF(I23&gt;=0.5,"Đạt","Không đạt")</f>
        <v>Không đạt</v>
      </c>
      <c r="L23"/>
    </row>
    <row r="24" spans="1:12" ht="264.75" thickBot="1" x14ac:dyDescent="0.3">
      <c r="A24" s="6" t="s">
        <v>70</v>
      </c>
      <c r="B24" s="43">
        <v>2</v>
      </c>
      <c r="C24" s="7">
        <v>2</v>
      </c>
      <c r="D24" s="36">
        <v>2</v>
      </c>
      <c r="E24" s="44">
        <f t="shared" ref="E24:E25" si="2">(D24/B24)</f>
        <v>1</v>
      </c>
      <c r="F24" s="54" t="s">
        <v>262</v>
      </c>
      <c r="G24" s="59"/>
      <c r="H24" s="15">
        <v>0</v>
      </c>
      <c r="I24" s="16">
        <f t="shared" si="0"/>
        <v>0</v>
      </c>
      <c r="J24" s="54" t="s">
        <v>280</v>
      </c>
      <c r="L24" s="79" t="s">
        <v>223</v>
      </c>
    </row>
    <row r="25" spans="1:12" ht="64.5" thickBot="1" x14ac:dyDescent="0.3">
      <c r="A25" s="4" t="s">
        <v>13</v>
      </c>
      <c r="B25" s="42">
        <v>2</v>
      </c>
      <c r="C25" s="3">
        <v>2</v>
      </c>
      <c r="D25" s="36">
        <v>2</v>
      </c>
      <c r="E25" s="44">
        <f t="shared" si="2"/>
        <v>1</v>
      </c>
      <c r="F25" s="51" t="s">
        <v>263</v>
      </c>
      <c r="G25" s="59">
        <v>0</v>
      </c>
      <c r="H25" s="15">
        <v>1</v>
      </c>
      <c r="I25" s="16">
        <f t="shared" si="0"/>
        <v>0.5</v>
      </c>
      <c r="J25" s="53" t="s">
        <v>130</v>
      </c>
      <c r="L25" s="81" t="s">
        <v>237</v>
      </c>
    </row>
    <row r="26" spans="1:12" s="17" customFormat="1" ht="32.25" thickBot="1" x14ac:dyDescent="0.3">
      <c r="A26" s="23" t="s">
        <v>14</v>
      </c>
      <c r="B26" s="24">
        <f>SUM(B27:B28)</f>
        <v>4</v>
      </c>
      <c r="C26" s="24">
        <f>SUM(C27:C28)</f>
        <v>4</v>
      </c>
      <c r="D26" s="24">
        <f>SUM(D27:D28)</f>
        <v>2</v>
      </c>
      <c r="E26" s="25">
        <f>(D26/B26)</f>
        <v>0.5</v>
      </c>
      <c r="F26" s="24" t="str">
        <f>IF(E26&gt;=0.5,"Đạt","Không đạt")</f>
        <v>Đạt</v>
      </c>
      <c r="G26" s="24">
        <f>SUM(G27:G28)</f>
        <v>0</v>
      </c>
      <c r="H26" s="24">
        <f>SUM(H27:H28)</f>
        <v>0</v>
      </c>
      <c r="I26" s="26">
        <f>(H26/B26)</f>
        <v>0</v>
      </c>
      <c r="J26" s="46" t="str">
        <f>IF(I26&gt;=0.5,"Đạt","Không đạt")</f>
        <v>Không đạt</v>
      </c>
      <c r="L26" s="82"/>
    </row>
    <row r="27" spans="1:12" ht="96.75" thickBot="1" x14ac:dyDescent="0.3">
      <c r="A27" s="6" t="s">
        <v>15</v>
      </c>
      <c r="B27" s="42">
        <v>2</v>
      </c>
      <c r="C27" s="3">
        <v>2</v>
      </c>
      <c r="D27" s="36">
        <v>1</v>
      </c>
      <c r="E27" s="44">
        <f t="shared" ref="E27:E28" si="3">(D27/B27)</f>
        <v>0.5</v>
      </c>
      <c r="F27" s="65"/>
      <c r="G27" s="59"/>
      <c r="H27" s="15"/>
      <c r="I27" s="16">
        <f t="shared" si="0"/>
        <v>0</v>
      </c>
      <c r="J27" s="53"/>
      <c r="L27" s="79" t="s">
        <v>224</v>
      </c>
    </row>
    <row r="28" spans="1:12" ht="72.75" thickBot="1" x14ac:dyDescent="0.3">
      <c r="A28" s="4" t="s">
        <v>16</v>
      </c>
      <c r="B28" s="42">
        <v>2</v>
      </c>
      <c r="C28" s="3">
        <v>2</v>
      </c>
      <c r="D28" s="36">
        <v>1</v>
      </c>
      <c r="E28" s="44">
        <f t="shared" si="3"/>
        <v>0.5</v>
      </c>
      <c r="F28" s="51" t="s">
        <v>164</v>
      </c>
      <c r="G28" s="59"/>
      <c r="H28" s="15"/>
      <c r="I28" s="16">
        <f t="shared" si="0"/>
        <v>0</v>
      </c>
      <c r="J28" s="53"/>
      <c r="L28" s="87" t="s">
        <v>238</v>
      </c>
    </row>
    <row r="29" spans="1:12" s="17" customFormat="1" ht="32.25" thickBot="1" x14ac:dyDescent="0.3">
      <c r="A29" s="20" t="s">
        <v>17</v>
      </c>
      <c r="B29" s="21">
        <f>SUM(B30,B33,B40,B45,B48,B51,B54,B59,B62)</f>
        <v>52</v>
      </c>
      <c r="C29" s="21">
        <f>SUM(C30,C33,C40,C45,C48,C51,C54,C59,C62)</f>
        <v>52</v>
      </c>
      <c r="D29" s="21">
        <f>SUM(D30,D33,D40,D45,D48,D51,D54,D59,D62)</f>
        <v>52</v>
      </c>
      <c r="E29" s="22">
        <f>(D29/B29)</f>
        <v>1</v>
      </c>
      <c r="F29" s="40" t="str">
        <f>IF(E29&gt;=0.5,"Đạt","Không đạt")</f>
        <v>Đạt</v>
      </c>
      <c r="G29" s="21">
        <f>SUM(G30,G33,G40,G45,G48,G51,G54,G59,G62)</f>
        <v>0</v>
      </c>
      <c r="H29" s="21">
        <f>SUM(H30,H33,H40,H45,H48,H51,H54,H59,H62)</f>
        <v>42</v>
      </c>
      <c r="I29" s="22">
        <f t="shared" si="0"/>
        <v>0.80769230769230771</v>
      </c>
      <c r="J29" s="47" t="str">
        <f>IF(I29&gt;=0.5,"Đạt","Không đạt")</f>
        <v>Đạt</v>
      </c>
      <c r="L29" s="83"/>
    </row>
    <row r="30" spans="1:12" s="17" customFormat="1" ht="60.75" customHeight="1" thickBot="1" x14ac:dyDescent="0.3">
      <c r="A30" s="23" t="s">
        <v>18</v>
      </c>
      <c r="B30" s="24">
        <f>SUM(B31:B32)</f>
        <v>4</v>
      </c>
      <c r="C30" s="24">
        <f>SUM(C31:C32)</f>
        <v>4</v>
      </c>
      <c r="D30" s="24">
        <f>SUM(D31:D32)</f>
        <v>4</v>
      </c>
      <c r="E30" s="25">
        <f>(D30/B30)</f>
        <v>1</v>
      </c>
      <c r="F30" s="24" t="str">
        <f>IF(E30&gt;=0.5,"Đạt","Không đạt")</f>
        <v>Đạt</v>
      </c>
      <c r="G30" s="24">
        <f>SUM(G31:G32)</f>
        <v>0</v>
      </c>
      <c r="H30" s="24">
        <f>SUM(H31:H32)</f>
        <v>3</v>
      </c>
      <c r="I30" s="26">
        <f t="shared" si="0"/>
        <v>0.75</v>
      </c>
      <c r="J30" s="48" t="str">
        <f>IF(I30&gt;=0.5,"Đạt","Không đạt")</f>
        <v>Đạt</v>
      </c>
      <c r="L30" s="84"/>
    </row>
    <row r="31" spans="1:12" ht="108.75" thickBot="1" x14ac:dyDescent="0.3">
      <c r="A31" s="6" t="s">
        <v>19</v>
      </c>
      <c r="B31" s="42">
        <v>2</v>
      </c>
      <c r="C31" s="3">
        <v>2</v>
      </c>
      <c r="D31" s="36">
        <v>2</v>
      </c>
      <c r="E31" s="44">
        <f t="shared" ref="E31:E32" si="4">(D31/B31)</f>
        <v>1</v>
      </c>
      <c r="F31" s="62" t="s">
        <v>264</v>
      </c>
      <c r="G31" s="59"/>
      <c r="H31" s="15">
        <v>1</v>
      </c>
      <c r="I31" s="16">
        <f t="shared" si="0"/>
        <v>0.5</v>
      </c>
      <c r="J31" s="62" t="s">
        <v>281</v>
      </c>
      <c r="L31" s="85" t="s">
        <v>239</v>
      </c>
    </row>
    <row r="32" spans="1:12" ht="24.75" thickBot="1" x14ac:dyDescent="0.3">
      <c r="A32" s="6" t="s">
        <v>20</v>
      </c>
      <c r="B32" s="42">
        <v>2</v>
      </c>
      <c r="C32" s="3">
        <v>2</v>
      </c>
      <c r="D32" s="36">
        <v>2</v>
      </c>
      <c r="E32" s="44">
        <f t="shared" si="4"/>
        <v>1</v>
      </c>
      <c r="F32" s="62" t="s">
        <v>265</v>
      </c>
      <c r="G32" s="59"/>
      <c r="H32" s="15">
        <v>2</v>
      </c>
      <c r="I32" s="16">
        <f t="shared" si="0"/>
        <v>1</v>
      </c>
      <c r="J32" s="72" t="s">
        <v>309</v>
      </c>
      <c r="L32" s="83" t="s">
        <v>225</v>
      </c>
    </row>
    <row r="33" spans="1:12" s="17" customFormat="1" ht="32.25" thickBot="1" x14ac:dyDescent="0.3">
      <c r="A33" s="23" t="s">
        <v>21</v>
      </c>
      <c r="B33" s="24">
        <f>SUM(B34:B39)</f>
        <v>12</v>
      </c>
      <c r="C33" s="24">
        <f>SUM(C34:C39)</f>
        <v>12</v>
      </c>
      <c r="D33" s="24">
        <f>SUM(D34:D39)</f>
        <v>12</v>
      </c>
      <c r="E33" s="25">
        <f>(D33/B33)</f>
        <v>1</v>
      </c>
      <c r="F33" s="24" t="str">
        <f>IF(E33&gt;=0.5,"Đạt","Không đạt")</f>
        <v>Đạt</v>
      </c>
      <c r="G33" s="24">
        <f>SUM(G34:G39)</f>
        <v>0</v>
      </c>
      <c r="H33" s="24">
        <f>SUM(H34:H39)</f>
        <v>8</v>
      </c>
      <c r="I33" s="26">
        <f t="shared" si="0"/>
        <v>0.66666666666666663</v>
      </c>
      <c r="J33" s="48" t="str">
        <f>IF(I33&gt;=0.5,"Đạt","Không đạt")</f>
        <v>Đạt</v>
      </c>
      <c r="L33" s="78"/>
    </row>
    <row r="34" spans="1:12" ht="51.75" thickBot="1" x14ac:dyDescent="0.3">
      <c r="A34" s="8" t="s">
        <v>22</v>
      </c>
      <c r="B34" s="42">
        <v>2</v>
      </c>
      <c r="C34" s="3">
        <v>2</v>
      </c>
      <c r="D34" s="36">
        <v>2</v>
      </c>
      <c r="E34" s="44">
        <f t="shared" ref="E34:E39" si="5">(D34/B34)</f>
        <v>1</v>
      </c>
      <c r="F34" s="77" t="s">
        <v>167</v>
      </c>
      <c r="G34" s="59"/>
      <c r="H34" s="15">
        <v>2</v>
      </c>
      <c r="I34" s="16">
        <f t="shared" si="0"/>
        <v>1</v>
      </c>
      <c r="J34" s="95" t="s">
        <v>93</v>
      </c>
      <c r="L34" s="6" t="s">
        <v>226</v>
      </c>
    </row>
    <row r="35" spans="1:12" ht="45.75" customHeight="1" thickBot="1" x14ac:dyDescent="0.3">
      <c r="A35" s="6" t="s">
        <v>23</v>
      </c>
      <c r="B35" s="42">
        <v>2</v>
      </c>
      <c r="C35" s="3">
        <v>2</v>
      </c>
      <c r="D35" s="36">
        <v>2</v>
      </c>
      <c r="E35" s="44">
        <f t="shared" si="5"/>
        <v>1</v>
      </c>
      <c r="F35" s="75" t="s">
        <v>168</v>
      </c>
      <c r="G35" s="59"/>
      <c r="H35" s="15">
        <v>2</v>
      </c>
      <c r="I35" s="16">
        <f t="shared" si="0"/>
        <v>1</v>
      </c>
      <c r="J35" s="51" t="s">
        <v>94</v>
      </c>
      <c r="L35" s="6" t="s">
        <v>227</v>
      </c>
    </row>
    <row r="36" spans="1:12" ht="48.75" thickBot="1" x14ac:dyDescent="0.3">
      <c r="A36" s="6" t="s">
        <v>24</v>
      </c>
      <c r="B36" s="42">
        <v>2</v>
      </c>
      <c r="C36" s="3">
        <v>2</v>
      </c>
      <c r="D36" s="36">
        <v>2</v>
      </c>
      <c r="E36" s="44">
        <f t="shared" si="5"/>
        <v>1</v>
      </c>
      <c r="F36" s="67" t="s">
        <v>169</v>
      </c>
      <c r="G36" s="59"/>
      <c r="H36" s="15">
        <v>2</v>
      </c>
      <c r="I36" s="16">
        <f t="shared" si="0"/>
        <v>1</v>
      </c>
      <c r="J36" s="67" t="s">
        <v>95</v>
      </c>
      <c r="L36" s="78" t="s">
        <v>241</v>
      </c>
    </row>
    <row r="37" spans="1:12" ht="48.75" thickBot="1" x14ac:dyDescent="0.3">
      <c r="A37" s="6" t="s">
        <v>25</v>
      </c>
      <c r="B37" s="42">
        <v>2</v>
      </c>
      <c r="C37" s="3">
        <v>2</v>
      </c>
      <c r="D37" s="36">
        <v>2</v>
      </c>
      <c r="E37" s="44">
        <f t="shared" si="5"/>
        <v>1</v>
      </c>
      <c r="F37" s="91" t="s">
        <v>266</v>
      </c>
      <c r="G37" s="59"/>
      <c r="H37" s="15">
        <v>2</v>
      </c>
      <c r="I37" s="16">
        <f t="shared" si="0"/>
        <v>1</v>
      </c>
      <c r="J37" s="51"/>
      <c r="L37" s="78" t="s">
        <v>240</v>
      </c>
    </row>
    <row r="38" spans="1:12" ht="72.75" thickBot="1" x14ac:dyDescent="0.3">
      <c r="A38" s="6" t="s">
        <v>26</v>
      </c>
      <c r="B38" s="42">
        <v>2</v>
      </c>
      <c r="C38" s="3">
        <v>2</v>
      </c>
      <c r="D38" s="36">
        <v>2</v>
      </c>
      <c r="E38" s="44">
        <f t="shared" si="5"/>
        <v>1</v>
      </c>
      <c r="F38" s="91" t="s">
        <v>267</v>
      </c>
      <c r="G38" s="59"/>
      <c r="H38" s="15">
        <v>0</v>
      </c>
      <c r="I38" s="16">
        <f t="shared" si="0"/>
        <v>0</v>
      </c>
      <c r="J38" s="51" t="s">
        <v>97</v>
      </c>
      <c r="L38" s="79" t="s">
        <v>228</v>
      </c>
    </row>
    <row r="39" spans="1:12" ht="60.75" thickBot="1" x14ac:dyDescent="0.3">
      <c r="A39" s="6" t="s">
        <v>27</v>
      </c>
      <c r="B39" s="42">
        <v>2</v>
      </c>
      <c r="C39" s="3">
        <v>2</v>
      </c>
      <c r="D39" s="36">
        <v>2</v>
      </c>
      <c r="E39" s="44">
        <f t="shared" si="5"/>
        <v>1</v>
      </c>
      <c r="F39" s="91" t="s">
        <v>268</v>
      </c>
      <c r="G39" s="59"/>
      <c r="H39" s="15">
        <v>0</v>
      </c>
      <c r="I39" s="16">
        <f t="shared" si="0"/>
        <v>0</v>
      </c>
      <c r="J39" s="51"/>
      <c r="L39" s="81" t="s">
        <v>242</v>
      </c>
    </row>
    <row r="40" spans="1:12" s="17" customFormat="1" ht="32.25" thickBot="1" x14ac:dyDescent="0.3">
      <c r="A40" s="23" t="s">
        <v>28</v>
      </c>
      <c r="B40" s="24">
        <v>8</v>
      </c>
      <c r="C40" s="24">
        <f>SUM(C41:C44)</f>
        <v>8</v>
      </c>
      <c r="D40" s="24">
        <f>SUM(D41:D44)</f>
        <v>8</v>
      </c>
      <c r="E40" s="25">
        <f>(D40/B40)</f>
        <v>1</v>
      </c>
      <c r="F40" s="24" t="str">
        <f>IF(E40&gt;=0.5,"Đạt","Không đạt")</f>
        <v>Đạt</v>
      </c>
      <c r="G40" s="24">
        <f>SUM(G41:G44)</f>
        <v>0</v>
      </c>
      <c r="H40" s="24">
        <f>SUM(H41:H44)</f>
        <v>8</v>
      </c>
      <c r="I40" s="26">
        <f t="shared" si="0"/>
        <v>1</v>
      </c>
      <c r="J40" s="48" t="str">
        <f>IF(I40&gt;=0.5,"Đạt","Không đạt")</f>
        <v>Đạt</v>
      </c>
      <c r="L40" s="83"/>
    </row>
    <row r="41" spans="1:12" ht="60.75" thickBot="1" x14ac:dyDescent="0.3">
      <c r="A41" s="6" t="s">
        <v>29</v>
      </c>
      <c r="B41" s="42">
        <v>2</v>
      </c>
      <c r="C41" s="3">
        <v>2</v>
      </c>
      <c r="D41" s="36">
        <v>2</v>
      </c>
      <c r="E41" s="44">
        <f t="shared" ref="E41:E44" si="6">(D41/B41)</f>
        <v>1</v>
      </c>
      <c r="F41" s="4" t="s">
        <v>172</v>
      </c>
      <c r="G41" s="59"/>
      <c r="H41" s="15">
        <v>2</v>
      </c>
      <c r="I41" s="16">
        <f t="shared" si="0"/>
        <v>1</v>
      </c>
      <c r="J41" s="51" t="s">
        <v>98</v>
      </c>
      <c r="L41" s="6" t="s">
        <v>229</v>
      </c>
    </row>
    <row r="42" spans="1:12" ht="48.75" thickBot="1" x14ac:dyDescent="0.3">
      <c r="A42" s="6" t="s">
        <v>30</v>
      </c>
      <c r="B42" s="42">
        <v>2</v>
      </c>
      <c r="C42" s="3">
        <v>2</v>
      </c>
      <c r="D42" s="36">
        <v>2</v>
      </c>
      <c r="E42" s="44">
        <f t="shared" si="6"/>
        <v>1</v>
      </c>
      <c r="F42" s="4" t="s">
        <v>173</v>
      </c>
      <c r="G42" s="59"/>
      <c r="H42" s="15">
        <v>2</v>
      </c>
      <c r="I42" s="16">
        <f t="shared" si="0"/>
        <v>1</v>
      </c>
      <c r="J42" s="51" t="s">
        <v>204</v>
      </c>
      <c r="L42" s="78" t="s">
        <v>243</v>
      </c>
    </row>
    <row r="43" spans="1:12" ht="67.5" thickBot="1" x14ac:dyDescent="0.3">
      <c r="A43" s="6" t="s">
        <v>31</v>
      </c>
      <c r="B43" s="42">
        <v>2</v>
      </c>
      <c r="C43" s="3">
        <v>2</v>
      </c>
      <c r="D43" s="36">
        <v>2</v>
      </c>
      <c r="E43" s="44">
        <f t="shared" si="6"/>
        <v>1</v>
      </c>
      <c r="F43" s="4" t="s">
        <v>269</v>
      </c>
      <c r="G43" s="59"/>
      <c r="H43" s="15">
        <v>2</v>
      </c>
      <c r="I43" s="16">
        <f t="shared" si="0"/>
        <v>1</v>
      </c>
      <c r="J43" s="89" t="s">
        <v>101</v>
      </c>
      <c r="L43" s="6" t="s">
        <v>100</v>
      </c>
    </row>
    <row r="44" spans="1:12" ht="67.5" thickBot="1" x14ac:dyDescent="0.3">
      <c r="A44" s="6" t="s">
        <v>32</v>
      </c>
      <c r="B44" s="42">
        <v>2</v>
      </c>
      <c r="C44" s="3">
        <v>2</v>
      </c>
      <c r="D44" s="36">
        <v>2</v>
      </c>
      <c r="E44" s="44">
        <f t="shared" si="6"/>
        <v>1</v>
      </c>
      <c r="F44" s="4" t="s">
        <v>175</v>
      </c>
      <c r="G44" s="59"/>
      <c r="H44" s="15">
        <v>2</v>
      </c>
      <c r="I44" s="16">
        <f t="shared" si="0"/>
        <v>1</v>
      </c>
      <c r="J44" s="51" t="s">
        <v>101</v>
      </c>
      <c r="L44" s="6" t="s">
        <v>100</v>
      </c>
    </row>
    <row r="45" spans="1:12" s="17" customFormat="1" ht="48" thickBot="1" x14ac:dyDescent="0.3">
      <c r="A45" s="23" t="s">
        <v>66</v>
      </c>
      <c r="B45" s="24">
        <f>SUM(B46:B47)</f>
        <v>4</v>
      </c>
      <c r="C45" s="24">
        <f>SUM(C46:C47)</f>
        <v>4</v>
      </c>
      <c r="D45" s="24">
        <f>SUM(D46:D47)</f>
        <v>4</v>
      </c>
      <c r="E45" s="25">
        <f>(D45/B45)</f>
        <v>1</v>
      </c>
      <c r="F45" s="24" t="str">
        <f>IF(E45&gt;=0.5,"Đạt","Không đạt")</f>
        <v>Đạt</v>
      </c>
      <c r="G45" s="24">
        <f>SUM(G46:G47)</f>
        <v>0</v>
      </c>
      <c r="H45" s="24">
        <f>SUM(H46:H47)</f>
        <v>4</v>
      </c>
      <c r="I45" s="26">
        <f t="shared" si="0"/>
        <v>1</v>
      </c>
      <c r="J45" s="48" t="str">
        <f>IF(I45&gt;=0.5,"Đạt","Không đạt")</f>
        <v>Đạt</v>
      </c>
      <c r="L45" s="51"/>
    </row>
    <row r="46" spans="1:12" ht="60.75" thickBot="1" x14ac:dyDescent="0.3">
      <c r="A46" s="6" t="s">
        <v>33</v>
      </c>
      <c r="B46" s="42">
        <v>2</v>
      </c>
      <c r="C46" s="3">
        <v>2</v>
      </c>
      <c r="D46" s="36">
        <v>2</v>
      </c>
      <c r="E46" s="44">
        <f t="shared" ref="E46:E47" si="7">(D46/B46)</f>
        <v>1</v>
      </c>
      <c r="F46" s="4" t="s">
        <v>176</v>
      </c>
      <c r="G46" s="59"/>
      <c r="H46" s="15">
        <v>2</v>
      </c>
      <c r="I46" s="16">
        <f t="shared" si="0"/>
        <v>1</v>
      </c>
      <c r="J46" s="51" t="s">
        <v>205</v>
      </c>
      <c r="L46" s="6" t="s">
        <v>230</v>
      </c>
    </row>
    <row r="47" spans="1:12" ht="60.75" thickBot="1" x14ac:dyDescent="0.3">
      <c r="A47" s="6" t="s">
        <v>34</v>
      </c>
      <c r="B47" s="42">
        <v>2</v>
      </c>
      <c r="C47" s="3">
        <v>2</v>
      </c>
      <c r="D47" s="36">
        <v>2</v>
      </c>
      <c r="E47" s="44">
        <f t="shared" si="7"/>
        <v>1</v>
      </c>
      <c r="F47" s="4" t="s">
        <v>177</v>
      </c>
      <c r="G47" s="59"/>
      <c r="H47" s="15">
        <v>2</v>
      </c>
      <c r="I47" s="16">
        <f t="shared" si="0"/>
        <v>1</v>
      </c>
      <c r="J47" s="51" t="s">
        <v>205</v>
      </c>
      <c r="L47" s="6" t="s">
        <v>230</v>
      </c>
    </row>
    <row r="48" spans="1:12" s="17" customFormat="1" ht="32.25" thickBot="1" x14ac:dyDescent="0.3">
      <c r="A48" s="23" t="s">
        <v>65</v>
      </c>
      <c r="B48" s="24">
        <f>SUM(B49:B50)</f>
        <v>4</v>
      </c>
      <c r="C48" s="24">
        <f>SUM(C49:C50)</f>
        <v>4</v>
      </c>
      <c r="D48" s="24">
        <f>SUM(D49:D50)</f>
        <v>4</v>
      </c>
      <c r="E48" s="25">
        <f>(D48/B48)</f>
        <v>1</v>
      </c>
      <c r="F48" s="24" t="str">
        <f>IF(E48&gt;=0.5,"Đạt","Không đạt")</f>
        <v>Đạt</v>
      </c>
      <c r="G48" s="24">
        <f>SUM(G49:G50)</f>
        <v>0</v>
      </c>
      <c r="H48" s="24">
        <f>SUM(H49:H50)</f>
        <v>4</v>
      </c>
      <c r="I48" s="26">
        <f t="shared" si="0"/>
        <v>1</v>
      </c>
      <c r="J48" s="48" t="str">
        <f>IF(I48&gt;=0.5,"Đạt","Không đạt")</f>
        <v>Đạt</v>
      </c>
      <c r="L48" s="51"/>
    </row>
    <row r="49" spans="1:12" ht="54.75" thickBot="1" x14ac:dyDescent="0.3">
      <c r="A49" s="6" t="s">
        <v>35</v>
      </c>
      <c r="B49" s="42">
        <v>2</v>
      </c>
      <c r="C49" s="3">
        <v>2</v>
      </c>
      <c r="D49" s="36">
        <v>2</v>
      </c>
      <c r="E49" s="44">
        <f t="shared" ref="E49:E50" si="8">(D49/B49)</f>
        <v>1</v>
      </c>
      <c r="F49" s="4" t="s">
        <v>178</v>
      </c>
      <c r="G49" s="59"/>
      <c r="H49" s="15">
        <v>2</v>
      </c>
      <c r="I49" s="16">
        <f t="shared" si="0"/>
        <v>1</v>
      </c>
      <c r="J49" s="51" t="s">
        <v>121</v>
      </c>
      <c r="L49" s="6" t="s">
        <v>231</v>
      </c>
    </row>
    <row r="50" spans="1:12" ht="42" thickBot="1" x14ac:dyDescent="0.3">
      <c r="A50" s="4" t="s">
        <v>36</v>
      </c>
      <c r="B50" s="42">
        <v>2</v>
      </c>
      <c r="C50" s="3">
        <v>2</v>
      </c>
      <c r="D50" s="36">
        <v>2</v>
      </c>
      <c r="E50" s="44">
        <f t="shared" si="8"/>
        <v>1</v>
      </c>
      <c r="F50" s="4" t="s">
        <v>179</v>
      </c>
      <c r="G50" s="59"/>
      <c r="H50" s="15">
        <v>2</v>
      </c>
      <c r="I50" s="16">
        <f t="shared" si="0"/>
        <v>1</v>
      </c>
      <c r="J50" s="51" t="s">
        <v>122</v>
      </c>
      <c r="L50" s="6" t="s">
        <v>232</v>
      </c>
    </row>
    <row r="51" spans="1:12" s="17" customFormat="1" ht="48" thickBot="1" x14ac:dyDescent="0.3">
      <c r="A51" s="23" t="s">
        <v>67</v>
      </c>
      <c r="B51" s="24">
        <f>SUM(B52:B53)</f>
        <v>4</v>
      </c>
      <c r="C51" s="24">
        <f>SUM(C52:C53)</f>
        <v>4</v>
      </c>
      <c r="D51" s="24">
        <f>SUM(D52:D53)</f>
        <v>4</v>
      </c>
      <c r="E51" s="25">
        <f>(D51/B51)</f>
        <v>1</v>
      </c>
      <c r="F51" s="24" t="str">
        <f>IF(E51&gt;=0.5,"Đạt","Không đạt")</f>
        <v>Đạt</v>
      </c>
      <c r="G51" s="24">
        <f>SUM(G52:G53)</f>
        <v>0</v>
      </c>
      <c r="H51" s="24">
        <f>SUM(H52:H53)</f>
        <v>3</v>
      </c>
      <c r="I51" s="26">
        <f t="shared" si="0"/>
        <v>0.75</v>
      </c>
      <c r="J51" s="48" t="str">
        <f>IF(I51&gt;=0.5,"Đạt","Không đạt")</f>
        <v>Đạt</v>
      </c>
      <c r="L51" s="51"/>
    </row>
    <row r="52" spans="1:12" ht="48.75" thickBot="1" x14ac:dyDescent="0.3">
      <c r="A52" s="6" t="s">
        <v>37</v>
      </c>
      <c r="B52" s="42">
        <v>2</v>
      </c>
      <c r="C52" s="3">
        <v>2</v>
      </c>
      <c r="D52" s="36">
        <v>2</v>
      </c>
      <c r="E52" s="44">
        <f t="shared" ref="E52:E53" si="9">(D52/B52)</f>
        <v>1</v>
      </c>
      <c r="F52" s="4" t="s">
        <v>180</v>
      </c>
      <c r="G52" s="59"/>
      <c r="H52" s="15">
        <v>2</v>
      </c>
      <c r="I52" s="16">
        <f t="shared" si="0"/>
        <v>1</v>
      </c>
      <c r="J52" s="51" t="s">
        <v>283</v>
      </c>
      <c r="L52" s="79" t="s">
        <v>233</v>
      </c>
    </row>
    <row r="53" spans="1:12" ht="85.5" thickBot="1" x14ac:dyDescent="0.3">
      <c r="A53" s="6" t="s">
        <v>38</v>
      </c>
      <c r="B53" s="42">
        <v>2</v>
      </c>
      <c r="C53" s="3">
        <v>2</v>
      </c>
      <c r="D53" s="36">
        <v>2</v>
      </c>
      <c r="E53" s="44">
        <f t="shared" si="9"/>
        <v>1</v>
      </c>
      <c r="F53" s="90" t="s">
        <v>270</v>
      </c>
      <c r="G53" s="59"/>
      <c r="H53" s="15">
        <v>1</v>
      </c>
      <c r="I53" s="16">
        <f t="shared" si="0"/>
        <v>0.5</v>
      </c>
      <c r="J53" s="51" t="s">
        <v>283</v>
      </c>
      <c r="L53" s="81" t="s">
        <v>244</v>
      </c>
    </row>
    <row r="54" spans="1:12" s="17" customFormat="1" ht="48" thickBot="1" x14ac:dyDescent="0.3">
      <c r="A54" s="27" t="s">
        <v>68</v>
      </c>
      <c r="B54" s="24">
        <f>SUM(B55:B58)</f>
        <v>8</v>
      </c>
      <c r="C54" s="24">
        <f>SUM(C55:C58)</f>
        <v>8</v>
      </c>
      <c r="D54" s="24">
        <f>SUM(D55:D58)</f>
        <v>8</v>
      </c>
      <c r="E54" s="25">
        <f>(D54/B54)</f>
        <v>1</v>
      </c>
      <c r="F54" s="24" t="str">
        <f>IF(E54&gt;=0.5,"Đạt","Không đạt")</f>
        <v>Đạt</v>
      </c>
      <c r="G54" s="24">
        <f>SUM(G55:G58)</f>
        <v>0</v>
      </c>
      <c r="H54" s="24">
        <f>SUM(H55:H58)</f>
        <v>8</v>
      </c>
      <c r="I54" s="26">
        <f t="shared" si="0"/>
        <v>1</v>
      </c>
      <c r="J54" s="48" t="str">
        <f>IF(I54&gt;=0.5,"Đạt","Không đạt")</f>
        <v>Đạt</v>
      </c>
      <c r="L54" s="83"/>
    </row>
    <row r="55" spans="1:12" ht="93" thickBot="1" x14ac:dyDescent="0.3">
      <c r="A55" s="6" t="s">
        <v>39</v>
      </c>
      <c r="B55" s="42">
        <v>2</v>
      </c>
      <c r="C55" s="3">
        <v>2</v>
      </c>
      <c r="D55" s="36">
        <v>2</v>
      </c>
      <c r="E55" s="44">
        <f t="shared" ref="E55:E58" si="10">(D55/B55)</f>
        <v>1</v>
      </c>
      <c r="F55" s="4" t="s">
        <v>182</v>
      </c>
      <c r="G55" s="59"/>
      <c r="H55" s="15">
        <v>2</v>
      </c>
      <c r="I55" s="16">
        <f t="shared" si="0"/>
        <v>1</v>
      </c>
      <c r="J55" s="89" t="s">
        <v>284</v>
      </c>
      <c r="L55" s="78" t="s">
        <v>245</v>
      </c>
    </row>
    <row r="56" spans="1:12" ht="80.25" thickBot="1" x14ac:dyDescent="0.3">
      <c r="A56" s="6" t="s">
        <v>40</v>
      </c>
      <c r="B56" s="42">
        <v>2</v>
      </c>
      <c r="C56" s="3">
        <v>2</v>
      </c>
      <c r="D56" s="36">
        <v>2</v>
      </c>
      <c r="E56" s="44">
        <f t="shared" si="10"/>
        <v>1</v>
      </c>
      <c r="F56" s="4" t="s">
        <v>183</v>
      </c>
      <c r="G56" s="59"/>
      <c r="H56" s="15">
        <v>2</v>
      </c>
      <c r="I56" s="16">
        <f t="shared" si="0"/>
        <v>1</v>
      </c>
      <c r="J56" s="62" t="s">
        <v>208</v>
      </c>
      <c r="L56" s="88" t="s">
        <v>246</v>
      </c>
    </row>
    <row r="57" spans="1:12" ht="60.75" thickBot="1" x14ac:dyDescent="0.3">
      <c r="A57" s="6" t="s">
        <v>41</v>
      </c>
      <c r="B57" s="42">
        <v>2</v>
      </c>
      <c r="C57" s="3">
        <v>2</v>
      </c>
      <c r="D57" s="36">
        <v>2</v>
      </c>
      <c r="E57" s="44">
        <f t="shared" si="10"/>
        <v>1</v>
      </c>
      <c r="F57" s="4" t="s">
        <v>184</v>
      </c>
      <c r="G57" s="59"/>
      <c r="H57" s="15">
        <v>2</v>
      </c>
      <c r="I57" s="16">
        <f t="shared" si="0"/>
        <v>1</v>
      </c>
      <c r="J57" s="62" t="s">
        <v>209</v>
      </c>
      <c r="L57" s="78" t="s">
        <v>247</v>
      </c>
    </row>
    <row r="58" spans="1:12" ht="54.75" thickBot="1" x14ac:dyDescent="0.3">
      <c r="A58" s="6" t="s">
        <v>42</v>
      </c>
      <c r="B58" s="42">
        <v>2</v>
      </c>
      <c r="C58" s="3">
        <v>2</v>
      </c>
      <c r="D58" s="36">
        <v>2</v>
      </c>
      <c r="E58" s="44">
        <f t="shared" si="10"/>
        <v>1</v>
      </c>
      <c r="F58" s="4" t="s">
        <v>185</v>
      </c>
      <c r="G58" s="59"/>
      <c r="H58" s="15">
        <v>2</v>
      </c>
      <c r="I58" s="16">
        <f t="shared" si="0"/>
        <v>1</v>
      </c>
      <c r="J58" s="62" t="s">
        <v>105</v>
      </c>
      <c r="L58" s="6" t="s">
        <v>234</v>
      </c>
    </row>
    <row r="59" spans="1:12"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0</v>
      </c>
      <c r="H59" s="24">
        <f>SUM(H60:H61)</f>
        <v>2</v>
      </c>
      <c r="I59" s="26">
        <f t="shared" si="0"/>
        <v>0.5</v>
      </c>
      <c r="J59" s="24" t="str">
        <f>IF(I59&gt;=0.5,"Đạt","Không đạt")</f>
        <v>Đạt</v>
      </c>
      <c r="L59" s="51"/>
    </row>
    <row r="60" spans="1:12" ht="67.5" thickBot="1" x14ac:dyDescent="0.3">
      <c r="A60" s="6" t="s">
        <v>43</v>
      </c>
      <c r="B60" s="42">
        <v>2</v>
      </c>
      <c r="C60" s="14">
        <v>2</v>
      </c>
      <c r="D60" s="36">
        <v>2</v>
      </c>
      <c r="E60" s="44">
        <f t="shared" ref="E60:E61" si="11">(D60/B60)</f>
        <v>1</v>
      </c>
      <c r="F60" s="4" t="s">
        <v>186</v>
      </c>
      <c r="G60" s="59"/>
      <c r="H60" s="15">
        <v>2</v>
      </c>
      <c r="I60" s="16">
        <f t="shared" si="0"/>
        <v>1</v>
      </c>
      <c r="J60" s="51" t="s">
        <v>106</v>
      </c>
      <c r="L60" s="6" t="s">
        <v>235</v>
      </c>
    </row>
    <row r="61" spans="1:12" ht="42" thickBot="1" x14ac:dyDescent="0.3">
      <c r="A61" s="6" t="s">
        <v>44</v>
      </c>
      <c r="B61" s="42">
        <v>2</v>
      </c>
      <c r="C61" s="14">
        <v>2</v>
      </c>
      <c r="D61" s="36">
        <v>2</v>
      </c>
      <c r="E61" s="44">
        <f t="shared" si="11"/>
        <v>1</v>
      </c>
      <c r="F61" s="4" t="s">
        <v>187</v>
      </c>
      <c r="G61" s="59"/>
      <c r="H61" s="15">
        <v>0</v>
      </c>
      <c r="I61" s="16">
        <f t="shared" si="0"/>
        <v>0</v>
      </c>
      <c r="J61" s="51" t="s">
        <v>285</v>
      </c>
      <c r="L61" s="79" t="s">
        <v>109</v>
      </c>
    </row>
    <row r="62" spans="1:12" s="17" customFormat="1" ht="32.25" thickBot="1" x14ac:dyDescent="0.3">
      <c r="A62" s="28" t="s">
        <v>64</v>
      </c>
      <c r="B62" s="24">
        <f>SUM(B63:B64)</f>
        <v>4</v>
      </c>
      <c r="C62" s="24">
        <f>SUM(C63:C64)</f>
        <v>4</v>
      </c>
      <c r="D62" s="24">
        <f>SUM(D63:D64)</f>
        <v>4</v>
      </c>
      <c r="E62" s="25">
        <f>(D62/B62)</f>
        <v>1</v>
      </c>
      <c r="F62" s="24" t="str">
        <f>IF(E62&gt;=0.5,"Đạt","Không đạt")</f>
        <v>Đạt</v>
      </c>
      <c r="G62" s="24">
        <f>SUM(G63:G64)</f>
        <v>0</v>
      </c>
      <c r="H62" s="24">
        <f>SUM(H63:H64)</f>
        <v>2</v>
      </c>
      <c r="I62" s="26">
        <f t="shared" si="0"/>
        <v>0.5</v>
      </c>
      <c r="J62" s="24" t="str">
        <f>IF(I62&gt;=0.5,"Đạt","Không đạt")</f>
        <v>Đạt</v>
      </c>
      <c r="L62" s="51"/>
    </row>
    <row r="63" spans="1:12" ht="84.75" thickBot="1" x14ac:dyDescent="0.3">
      <c r="A63" s="9" t="s">
        <v>45</v>
      </c>
      <c r="B63" s="42">
        <v>2</v>
      </c>
      <c r="C63" s="14">
        <v>2</v>
      </c>
      <c r="D63" s="36">
        <v>2</v>
      </c>
      <c r="E63" s="44">
        <f t="shared" ref="E63:E64" si="12">(D63/B63)</f>
        <v>1</v>
      </c>
      <c r="F63" s="4" t="s">
        <v>188</v>
      </c>
      <c r="G63" s="59"/>
      <c r="H63" s="15">
        <v>1</v>
      </c>
      <c r="I63" s="16">
        <f t="shared" si="0"/>
        <v>0.5</v>
      </c>
      <c r="J63" s="62" t="s">
        <v>286</v>
      </c>
      <c r="L63" s="79" t="s">
        <v>236</v>
      </c>
    </row>
    <row r="64" spans="1:12" ht="108.75" thickBot="1" x14ac:dyDescent="0.3">
      <c r="A64" s="9" t="s">
        <v>46</v>
      </c>
      <c r="B64" s="42">
        <v>2</v>
      </c>
      <c r="C64" s="14">
        <v>2</v>
      </c>
      <c r="D64" s="36">
        <v>2</v>
      </c>
      <c r="E64" s="44">
        <f t="shared" si="12"/>
        <v>1</v>
      </c>
      <c r="F64" s="90" t="s">
        <v>271</v>
      </c>
      <c r="G64" s="59"/>
      <c r="H64" s="15">
        <v>1</v>
      </c>
      <c r="I64" s="16">
        <f t="shared" si="0"/>
        <v>0.5</v>
      </c>
      <c r="J64" s="51" t="s">
        <v>213</v>
      </c>
      <c r="L64" s="81" t="s">
        <v>248</v>
      </c>
    </row>
    <row r="65" spans="1:12" s="17" customFormat="1" ht="48" customHeight="1" thickBot="1" x14ac:dyDescent="0.3">
      <c r="A65" s="29" t="s">
        <v>47</v>
      </c>
      <c r="B65" s="21">
        <f>SUM(B66,B71,B74)</f>
        <v>16</v>
      </c>
      <c r="C65" s="21">
        <f>SUM(C66,C71,C74)</f>
        <v>16</v>
      </c>
      <c r="D65" s="21">
        <f>SUM(D66,D71,D74)</f>
        <v>13</v>
      </c>
      <c r="E65" s="22">
        <f>(D65/B65)</f>
        <v>0.8125</v>
      </c>
      <c r="F65" s="40" t="str">
        <f>IF(E65&gt;=0.5,"Đạt","Không đạt")</f>
        <v>Đạt</v>
      </c>
      <c r="G65" s="21">
        <f>SUM(G66,G71,G74)</f>
        <v>0</v>
      </c>
      <c r="H65" s="21">
        <f>SUM(H66,H71,H74)</f>
        <v>4</v>
      </c>
      <c r="I65" s="22">
        <f t="shared" si="0"/>
        <v>0.25</v>
      </c>
      <c r="J65" s="40" t="str">
        <f>IF(I65&gt;=0.5,"Đạt","Không đạt")</f>
        <v>Không đạt</v>
      </c>
      <c r="L65" s="83"/>
    </row>
    <row r="66" spans="1:12" s="17" customFormat="1" ht="32.25" thickBot="1" x14ac:dyDescent="0.3">
      <c r="A66" s="28" t="s">
        <v>48</v>
      </c>
      <c r="B66" s="24">
        <f>SUM(B67:B70)</f>
        <v>8</v>
      </c>
      <c r="C66" s="24">
        <f>SUM(C67:C70)</f>
        <v>8</v>
      </c>
      <c r="D66" s="24">
        <f>SUM(D67:D70)</f>
        <v>8</v>
      </c>
      <c r="E66" s="25">
        <f>(D66/B66)</f>
        <v>1</v>
      </c>
      <c r="F66" s="24" t="str">
        <f>IF(E66&gt;=0.5,"Đạt","Không đạt")</f>
        <v>Đạt</v>
      </c>
      <c r="G66" s="24">
        <f>SUM(G67:G70)</f>
        <v>0</v>
      </c>
      <c r="H66" s="24">
        <f>SUM(H67:H70)</f>
        <v>1</v>
      </c>
      <c r="I66" s="26">
        <f t="shared" si="0"/>
        <v>0.125</v>
      </c>
      <c r="J66" s="24" t="str">
        <f>IF(I66&gt;=0.5,"Đạt","Không đạt")</f>
        <v>Không đạt</v>
      </c>
      <c r="L66"/>
    </row>
    <row r="67" spans="1:12" ht="72.75" thickBot="1" x14ac:dyDescent="0.3">
      <c r="A67" s="9" t="s">
        <v>49</v>
      </c>
      <c r="B67" s="42">
        <v>2</v>
      </c>
      <c r="C67" s="14">
        <v>2</v>
      </c>
      <c r="D67" s="36">
        <v>2</v>
      </c>
      <c r="E67" s="44">
        <f t="shared" ref="E67:E70" si="13">(D67/B67)</f>
        <v>1</v>
      </c>
      <c r="F67" s="4" t="s">
        <v>190</v>
      </c>
      <c r="G67" s="59"/>
      <c r="H67" s="15">
        <v>1</v>
      </c>
      <c r="I67" s="16">
        <f t="shared" si="0"/>
        <v>0.5</v>
      </c>
      <c r="J67" s="51" t="s">
        <v>214</v>
      </c>
      <c r="L67" s="6" t="s">
        <v>111</v>
      </c>
    </row>
    <row r="68" spans="1:12" ht="61.5" thickBot="1" x14ac:dyDescent="0.3">
      <c r="A68" s="9" t="s">
        <v>50</v>
      </c>
      <c r="B68" s="42">
        <v>2</v>
      </c>
      <c r="C68" s="14">
        <v>2</v>
      </c>
      <c r="D68" s="36">
        <v>2</v>
      </c>
      <c r="E68" s="44">
        <f t="shared" si="13"/>
        <v>1</v>
      </c>
      <c r="F68" s="90" t="s">
        <v>272</v>
      </c>
      <c r="G68" s="59"/>
      <c r="H68" s="15">
        <v>0</v>
      </c>
      <c r="I68" s="16">
        <f t="shared" si="0"/>
        <v>0</v>
      </c>
      <c r="J68" s="51"/>
      <c r="L68" s="81" t="s">
        <v>250</v>
      </c>
    </row>
    <row r="69" spans="1:12" ht="120.75" thickBot="1" x14ac:dyDescent="0.3">
      <c r="A69" s="9" t="s">
        <v>51</v>
      </c>
      <c r="B69" s="42">
        <v>2</v>
      </c>
      <c r="C69" s="14">
        <v>2</v>
      </c>
      <c r="D69" s="36">
        <v>2</v>
      </c>
      <c r="E69" s="44">
        <f t="shared" si="13"/>
        <v>1</v>
      </c>
      <c r="F69" s="62" t="s">
        <v>273</v>
      </c>
      <c r="G69" s="59"/>
      <c r="H69" s="15">
        <v>0</v>
      </c>
      <c r="I69" s="16">
        <f t="shared" si="0"/>
        <v>0</v>
      </c>
      <c r="J69" s="62" t="s">
        <v>215</v>
      </c>
      <c r="L69" s="81" t="s">
        <v>251</v>
      </c>
    </row>
    <row r="70" spans="1:12" ht="84.75" thickBot="1" x14ac:dyDescent="0.3">
      <c r="A70" s="9" t="s">
        <v>52</v>
      </c>
      <c r="B70" s="42">
        <v>2</v>
      </c>
      <c r="C70" s="14">
        <v>2</v>
      </c>
      <c r="D70" s="36">
        <v>2</v>
      </c>
      <c r="E70" s="44">
        <f t="shared" si="13"/>
        <v>1</v>
      </c>
      <c r="F70" s="62" t="s">
        <v>274</v>
      </c>
      <c r="G70" s="59"/>
      <c r="H70" s="15">
        <v>0</v>
      </c>
      <c r="I70" s="16">
        <f t="shared" si="0"/>
        <v>0</v>
      </c>
      <c r="J70" s="62" t="s">
        <v>216</v>
      </c>
      <c r="L70" s="81" t="s">
        <v>249</v>
      </c>
    </row>
    <row r="71" spans="1:12" s="17" customFormat="1" ht="48" thickBot="1" x14ac:dyDescent="0.3">
      <c r="A71" s="28" t="s">
        <v>63</v>
      </c>
      <c r="B71" s="24">
        <f>SUM(B72:B73)</f>
        <v>4</v>
      </c>
      <c r="C71" s="24">
        <f>SUM(C72:C73)</f>
        <v>4</v>
      </c>
      <c r="D71" s="24">
        <f>SUM(D72:D73)</f>
        <v>3</v>
      </c>
      <c r="E71" s="25">
        <f>(D71/B71)</f>
        <v>0.75</v>
      </c>
      <c r="F71" s="24" t="str">
        <f>IF(E71&gt;=0.5,"Đạt","Không đạt")</f>
        <v>Đạt</v>
      </c>
      <c r="G71" s="24">
        <f>SUM(G72:G73)</f>
        <v>0</v>
      </c>
      <c r="H71" s="24">
        <f>SUM(H72:H73)</f>
        <v>2</v>
      </c>
      <c r="I71" s="26">
        <f t="shared" si="0"/>
        <v>0.5</v>
      </c>
      <c r="J71" s="24" t="str">
        <f>IF(I71&gt;=0.5,"Đạt","Không đạt")</f>
        <v>Đạt</v>
      </c>
      <c r="L71" s="51"/>
    </row>
    <row r="72" spans="1:12" ht="48.75" thickBot="1" x14ac:dyDescent="0.3">
      <c r="A72" s="9" t="s">
        <v>53</v>
      </c>
      <c r="B72" s="42">
        <v>2</v>
      </c>
      <c r="C72" s="14">
        <v>2</v>
      </c>
      <c r="D72" s="36">
        <v>2</v>
      </c>
      <c r="E72" s="44">
        <f t="shared" ref="E72:E73" si="14">(D72/B72)</f>
        <v>1</v>
      </c>
      <c r="F72" s="4" t="s">
        <v>194</v>
      </c>
      <c r="G72" s="59"/>
      <c r="H72" s="15">
        <v>2</v>
      </c>
      <c r="I72" s="16">
        <f t="shared" si="0"/>
        <v>1</v>
      </c>
      <c r="J72" s="62" t="s">
        <v>287</v>
      </c>
      <c r="L72" s="78" t="s">
        <v>252</v>
      </c>
    </row>
    <row r="73" spans="1:12" ht="48.75" thickBot="1" x14ac:dyDescent="0.3">
      <c r="A73" s="9" t="s">
        <v>54</v>
      </c>
      <c r="B73" s="42">
        <v>2</v>
      </c>
      <c r="C73" s="14">
        <v>2</v>
      </c>
      <c r="D73" s="36">
        <v>1</v>
      </c>
      <c r="E73" s="44">
        <f t="shared" si="14"/>
        <v>0.5</v>
      </c>
      <c r="F73" s="4" t="s">
        <v>195</v>
      </c>
      <c r="G73" s="59">
        <v>0</v>
      </c>
      <c r="H73" s="15">
        <v>0</v>
      </c>
      <c r="I73" s="16">
        <f t="shared" si="0"/>
        <v>0</v>
      </c>
      <c r="J73" s="51"/>
      <c r="L73" s="78" t="s">
        <v>253</v>
      </c>
    </row>
    <row r="74" spans="1:12" s="17" customFormat="1" ht="32.25" thickBot="1" x14ac:dyDescent="0.3">
      <c r="A74" s="28" t="s">
        <v>62</v>
      </c>
      <c r="B74" s="24">
        <f>SUM(B75:B76)</f>
        <v>4</v>
      </c>
      <c r="C74" s="24">
        <f>SUM(C75:C76)</f>
        <v>4</v>
      </c>
      <c r="D74" s="24">
        <f>SUM(D75:D76)</f>
        <v>2</v>
      </c>
      <c r="E74" s="25">
        <f>(D74/B74)</f>
        <v>0.5</v>
      </c>
      <c r="F74" s="24" t="str">
        <f>IF(E74&gt;=0.5,"Đạt","Không đạt")</f>
        <v>Đạt</v>
      </c>
      <c r="G74" s="24">
        <f>SUM(G75:G76)</f>
        <v>0</v>
      </c>
      <c r="H74" s="24">
        <f>SUM(H75:H76)</f>
        <v>1</v>
      </c>
      <c r="I74" s="26">
        <f t="shared" si="0"/>
        <v>0.25</v>
      </c>
      <c r="J74" s="24" t="str">
        <f>IF(I74&gt;=0.5,"Đạt","Không đạt")</f>
        <v>Không đạt</v>
      </c>
      <c r="L74" s="51"/>
    </row>
    <row r="75" spans="1:12" ht="48.75" thickBot="1" x14ac:dyDescent="0.3">
      <c r="A75" s="9" t="s">
        <v>55</v>
      </c>
      <c r="B75" s="42">
        <v>2</v>
      </c>
      <c r="C75" s="14">
        <v>2</v>
      </c>
      <c r="D75" s="36">
        <v>2</v>
      </c>
      <c r="E75" s="44">
        <f t="shared" ref="E75:E76" si="15">(D75/B75)</f>
        <v>1</v>
      </c>
      <c r="F75" s="51" t="s">
        <v>275</v>
      </c>
      <c r="G75" s="59"/>
      <c r="H75" s="15">
        <v>1</v>
      </c>
      <c r="I75" s="16">
        <f t="shared" si="0"/>
        <v>0.5</v>
      </c>
      <c r="J75" s="51"/>
      <c r="L75" s="78" t="s">
        <v>254</v>
      </c>
    </row>
    <row r="76" spans="1:12" ht="36.75" thickBot="1" x14ac:dyDescent="0.3">
      <c r="A76" s="9" t="s">
        <v>56</v>
      </c>
      <c r="B76" s="42">
        <v>2</v>
      </c>
      <c r="C76" s="14">
        <v>2</v>
      </c>
      <c r="D76" s="36">
        <v>0</v>
      </c>
      <c r="E76" s="44">
        <f t="shared" si="15"/>
        <v>0</v>
      </c>
      <c r="F76" s="76" t="s">
        <v>196</v>
      </c>
      <c r="G76" s="59"/>
      <c r="H76" s="15">
        <v>0</v>
      </c>
      <c r="I76" s="16">
        <f t="shared" si="0"/>
        <v>0</v>
      </c>
      <c r="J76" s="51"/>
      <c r="L76" s="6" t="s">
        <v>119</v>
      </c>
    </row>
    <row r="77" spans="1:12" ht="16.5" thickBot="1" x14ac:dyDescent="0.3">
      <c r="A77" s="10" t="s">
        <v>57</v>
      </c>
      <c r="B77" s="41">
        <f>SUM(B15,B29,B65)</f>
        <v>88</v>
      </c>
      <c r="C77" s="5">
        <f>SUM(C15,C29,C65)</f>
        <v>88</v>
      </c>
      <c r="D77" s="12">
        <f>SUM(D15,D29,D65)</f>
        <v>83</v>
      </c>
      <c r="E77" s="56">
        <f>(D77/B77)</f>
        <v>0.94318181818181823</v>
      </c>
      <c r="F77" s="3"/>
      <c r="G77" s="58">
        <f>SUM(G15,G29,G65)</f>
        <v>0</v>
      </c>
      <c r="H77" s="12">
        <f>SUM(H15,H29,H65)</f>
        <v>55</v>
      </c>
      <c r="I77" s="56">
        <f t="shared" si="0"/>
        <v>0.625</v>
      </c>
      <c r="J77" s="3"/>
    </row>
    <row r="78" spans="1:12" ht="16.5" thickBot="1" x14ac:dyDescent="0.3">
      <c r="A78" s="10" t="s">
        <v>58</v>
      </c>
      <c r="B78" s="41">
        <v>100</v>
      </c>
      <c r="C78" s="5">
        <f>(C77*B78)/B77</f>
        <v>100</v>
      </c>
      <c r="D78" s="13">
        <f>(D77*B78)/B77</f>
        <v>94.318181818181813</v>
      </c>
      <c r="E78" s="56">
        <f>(D78/B78)</f>
        <v>0.94318181818181812</v>
      </c>
      <c r="F78" s="3"/>
      <c r="G78" s="60">
        <f>(G77/B77)*100</f>
        <v>0</v>
      </c>
      <c r="H78" s="13">
        <f>(H77*B78)/B77</f>
        <v>62.5</v>
      </c>
      <c r="I78" s="56">
        <f t="shared" si="0"/>
        <v>0.625</v>
      </c>
      <c r="J78" s="3"/>
    </row>
    <row r="79" spans="1:12" ht="36" customHeight="1" thickBot="1" x14ac:dyDescent="0.3">
      <c r="A79" s="10" t="s">
        <v>59</v>
      </c>
      <c r="B79" s="11"/>
      <c r="C79" s="11"/>
      <c r="D79" s="116"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17"/>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16"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17"/>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07" t="s">
        <v>74</v>
      </c>
      <c r="B81" s="108"/>
      <c r="C81" s="108"/>
      <c r="D81" s="108"/>
      <c r="E81" s="108"/>
      <c r="H81" s="109" t="s">
        <v>75</v>
      </c>
      <c r="I81" s="110"/>
      <c r="J81" s="110"/>
    </row>
    <row r="85" spans="1:10" ht="15.6" customHeight="1" x14ac:dyDescent="0.25">
      <c r="A85" s="106"/>
      <c r="B85" s="106"/>
      <c r="C85" s="106"/>
      <c r="D85" s="106"/>
      <c r="I85" s="104"/>
      <c r="J85" s="105"/>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D79:E79"/>
    <mergeCell ref="H79:I79"/>
    <mergeCell ref="A81:E81"/>
    <mergeCell ref="H81:J81"/>
    <mergeCell ref="A85:D85"/>
    <mergeCell ref="I85:J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1" zoomScale="90" zoomScaleNormal="90" workbookViewId="0">
      <selection activeCell="G85" sqref="G8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s>
  <sheetData>
    <row r="6" spans="1:13" ht="18.75" x14ac:dyDescent="0.25">
      <c r="A6" s="102" t="s">
        <v>60</v>
      </c>
      <c r="B6" s="102"/>
      <c r="C6" s="102"/>
      <c r="D6" s="102"/>
      <c r="E6" s="102"/>
      <c r="F6" s="102"/>
      <c r="G6" s="102"/>
      <c r="H6" s="102"/>
      <c r="I6" s="102"/>
      <c r="J6" s="102"/>
    </row>
    <row r="7" spans="1:13" ht="18.75" x14ac:dyDescent="0.25">
      <c r="A7" s="102" t="s">
        <v>61</v>
      </c>
      <c r="B7" s="102"/>
      <c r="C7" s="102"/>
      <c r="D7" s="102"/>
      <c r="E7" s="102"/>
      <c r="F7" s="102"/>
      <c r="G7" s="102"/>
      <c r="H7" s="102"/>
      <c r="I7" s="102"/>
      <c r="J7" s="102"/>
    </row>
    <row r="8" spans="1:13" ht="16.5" x14ac:dyDescent="0.25">
      <c r="A8" s="103" t="s">
        <v>290</v>
      </c>
      <c r="B8" s="103"/>
      <c r="C8" s="103"/>
      <c r="D8" s="103"/>
      <c r="E8" s="103"/>
      <c r="F8" s="103"/>
      <c r="G8" s="103"/>
      <c r="H8" s="103"/>
      <c r="I8" s="103"/>
      <c r="J8" s="103"/>
    </row>
    <row r="9" spans="1:13" ht="16.5" x14ac:dyDescent="0.25">
      <c r="A9" s="103" t="s">
        <v>82</v>
      </c>
      <c r="B9" s="103"/>
      <c r="C9" s="103"/>
      <c r="D9" s="103"/>
      <c r="E9" s="103"/>
      <c r="F9" s="103"/>
      <c r="G9" s="103"/>
      <c r="H9" s="103"/>
      <c r="I9" s="103"/>
      <c r="J9" s="103"/>
    </row>
    <row r="10" spans="1:13" ht="16.5" x14ac:dyDescent="0.25">
      <c r="A10" s="103" t="s">
        <v>81</v>
      </c>
      <c r="B10" s="103"/>
      <c r="C10" s="103"/>
      <c r="D10" s="103"/>
      <c r="E10" s="103"/>
      <c r="F10" s="103"/>
      <c r="G10" s="103"/>
      <c r="H10" s="103"/>
      <c r="I10" s="103"/>
      <c r="J10" s="103"/>
    </row>
    <row r="11" spans="1:13" ht="20.45" customHeight="1" x14ac:dyDescent="0.25">
      <c r="A11" s="61" t="s">
        <v>80</v>
      </c>
      <c r="B11" s="61"/>
      <c r="C11" s="61"/>
      <c r="D11" s="61"/>
      <c r="E11" s="61"/>
      <c r="F11" s="61"/>
      <c r="G11" s="61"/>
      <c r="H11" s="61"/>
      <c r="I11" s="61"/>
      <c r="J11" s="61"/>
    </row>
    <row r="12" spans="1:13" ht="9.6" customHeight="1" thickBot="1" x14ac:dyDescent="0.4">
      <c r="B12" s="18"/>
      <c r="C12" s="18"/>
      <c r="D12" s="34"/>
      <c r="E12" s="34"/>
      <c r="F12" s="18"/>
      <c r="G12" s="18"/>
      <c r="H12" s="18"/>
      <c r="I12" s="18"/>
      <c r="J12" s="49"/>
    </row>
    <row r="13" spans="1:13" ht="17.45" customHeight="1" thickBot="1" x14ac:dyDescent="0.3">
      <c r="A13" s="111" t="s">
        <v>0</v>
      </c>
      <c r="B13" s="111" t="s">
        <v>1</v>
      </c>
      <c r="C13" s="111" t="s">
        <v>1</v>
      </c>
      <c r="D13" s="113" t="s">
        <v>2</v>
      </c>
      <c r="E13" s="114"/>
      <c r="F13" s="115"/>
      <c r="G13" s="113" t="s">
        <v>3</v>
      </c>
      <c r="H13" s="114"/>
      <c r="I13" s="114"/>
      <c r="J13" s="115"/>
      <c r="M13" s="19"/>
    </row>
    <row r="14" spans="1:13" ht="158.25" thickBot="1" x14ac:dyDescent="0.3">
      <c r="A14" s="112"/>
      <c r="B14" s="112"/>
      <c r="C14" s="112"/>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0</v>
      </c>
      <c r="H15" s="21">
        <f>SUM(H16,H23,H26)</f>
        <v>13</v>
      </c>
      <c r="I15" s="22">
        <f t="shared" ref="I15:I78" si="0">(H15/B15)</f>
        <v>0.65</v>
      </c>
      <c r="J15" s="40" t="str">
        <f>IF(I15&gt;=0.5,"Đạt","Không đạt")</f>
        <v>Đạt</v>
      </c>
    </row>
    <row r="16" spans="1:13" s="17" customFormat="1" ht="32.25" thickBot="1" x14ac:dyDescent="0.3">
      <c r="A16" s="23" t="s">
        <v>5</v>
      </c>
      <c r="B16" s="24">
        <f>SUM(B17:B22)</f>
        <v>12</v>
      </c>
      <c r="C16" s="24">
        <f>SUM(C17:C22)</f>
        <v>12</v>
      </c>
      <c r="D16" s="24">
        <f>SUM(D17:D22)</f>
        <v>12</v>
      </c>
      <c r="E16" s="25">
        <f>(D16/B16)</f>
        <v>1</v>
      </c>
      <c r="F16" s="24" t="str">
        <f>IF(E16&gt;=0.5,"Đạt"," Không đạt")</f>
        <v>Đạt</v>
      </c>
      <c r="G16" s="24">
        <f>SUM(G17:G22)</f>
        <v>0</v>
      </c>
      <c r="H16" s="24">
        <f>SUM(H17:H22)</f>
        <v>9</v>
      </c>
      <c r="I16" s="26">
        <f t="shared" si="0"/>
        <v>0.75</v>
      </c>
      <c r="J16" s="24" t="str">
        <f>IF(I16&gt;=0.5,"Đạt","Không đạt")</f>
        <v>Đạt</v>
      </c>
      <c r="L16" s="80" t="s">
        <v>221</v>
      </c>
    </row>
    <row r="17" spans="1:12" ht="172.5" thickBot="1" x14ac:dyDescent="0.3">
      <c r="A17" s="4" t="s">
        <v>6</v>
      </c>
      <c r="B17" s="42">
        <v>2</v>
      </c>
      <c r="C17" s="3">
        <v>2</v>
      </c>
      <c r="D17" s="36">
        <v>2</v>
      </c>
      <c r="E17" s="44">
        <f>(D17/B17)</f>
        <v>1</v>
      </c>
      <c r="F17" s="66" t="s">
        <v>291</v>
      </c>
      <c r="G17" s="59"/>
      <c r="H17" s="15">
        <v>2</v>
      </c>
      <c r="I17" s="16">
        <f t="shared" si="0"/>
        <v>1</v>
      </c>
      <c r="J17" s="94" t="s">
        <v>306</v>
      </c>
      <c r="L17" s="78" t="s">
        <v>222</v>
      </c>
    </row>
    <row r="18" spans="1:12" ht="108.75" thickBot="1" x14ac:dyDescent="0.3">
      <c r="A18" s="6" t="s">
        <v>7</v>
      </c>
      <c r="B18" s="42">
        <v>2</v>
      </c>
      <c r="C18" s="3">
        <v>2</v>
      </c>
      <c r="D18" s="36">
        <v>2</v>
      </c>
      <c r="E18" s="44">
        <f t="shared" ref="E18:E22" si="1">(D18/B18)</f>
        <v>1</v>
      </c>
      <c r="F18" s="62" t="s">
        <v>292</v>
      </c>
      <c r="G18" s="59"/>
      <c r="H18" s="15">
        <v>2</v>
      </c>
      <c r="I18" s="16">
        <f t="shared" si="0"/>
        <v>1</v>
      </c>
      <c r="J18" s="62" t="s">
        <v>276</v>
      </c>
      <c r="L18" s="6" t="s">
        <v>218</v>
      </c>
    </row>
    <row r="19" spans="1:12" ht="84.75" thickBot="1" x14ac:dyDescent="0.3">
      <c r="A19" s="6" t="s">
        <v>8</v>
      </c>
      <c r="B19" s="42">
        <v>2</v>
      </c>
      <c r="C19" s="3">
        <v>2</v>
      </c>
      <c r="D19" s="36">
        <v>2</v>
      </c>
      <c r="E19" s="44">
        <f t="shared" si="1"/>
        <v>1</v>
      </c>
      <c r="F19" s="62" t="s">
        <v>293</v>
      </c>
      <c r="G19" s="59"/>
      <c r="H19" s="15">
        <v>2</v>
      </c>
      <c r="I19" s="16">
        <f t="shared" si="0"/>
        <v>1</v>
      </c>
      <c r="J19" s="62" t="s">
        <v>277</v>
      </c>
      <c r="L19" s="6" t="s">
        <v>219</v>
      </c>
    </row>
    <row r="20" spans="1:12" ht="84.75" thickBot="1" x14ac:dyDescent="0.3">
      <c r="A20" s="6" t="s">
        <v>9</v>
      </c>
      <c r="B20" s="42">
        <v>2</v>
      </c>
      <c r="C20" s="3">
        <v>2</v>
      </c>
      <c r="D20" s="36">
        <v>2</v>
      </c>
      <c r="E20" s="44">
        <f t="shared" si="1"/>
        <v>1</v>
      </c>
      <c r="F20" s="91" t="s">
        <v>158</v>
      </c>
      <c r="G20" s="59"/>
      <c r="H20" s="15">
        <v>2</v>
      </c>
      <c r="I20" s="16">
        <f t="shared" si="0"/>
        <v>1</v>
      </c>
      <c r="J20" s="62" t="s">
        <v>278</v>
      </c>
      <c r="L20" s="6" t="s">
        <v>87</v>
      </c>
    </row>
    <row r="21" spans="1:12" ht="60.75" thickBot="1" x14ac:dyDescent="0.3">
      <c r="A21" s="6" t="s">
        <v>10</v>
      </c>
      <c r="B21" s="42">
        <v>2</v>
      </c>
      <c r="C21" s="3">
        <v>2</v>
      </c>
      <c r="D21" s="36">
        <v>2</v>
      </c>
      <c r="E21" s="44">
        <f t="shared" si="1"/>
        <v>1</v>
      </c>
      <c r="F21" s="91" t="s">
        <v>294</v>
      </c>
      <c r="G21" s="59"/>
      <c r="H21" s="15">
        <v>1</v>
      </c>
      <c r="I21" s="16">
        <f t="shared" si="0"/>
        <v>0.5</v>
      </c>
      <c r="J21" s="62" t="s">
        <v>279</v>
      </c>
      <c r="L21" s="6" t="s">
        <v>220</v>
      </c>
    </row>
    <row r="22" spans="1:12" ht="80.25" customHeight="1" thickBot="1" x14ac:dyDescent="0.3">
      <c r="A22" s="6" t="s">
        <v>11</v>
      </c>
      <c r="B22" s="42">
        <v>2</v>
      </c>
      <c r="C22" s="3">
        <v>2</v>
      </c>
      <c r="D22" s="36">
        <v>2</v>
      </c>
      <c r="E22" s="44">
        <f t="shared" si="1"/>
        <v>1</v>
      </c>
      <c r="F22" s="62" t="s">
        <v>295</v>
      </c>
      <c r="G22" s="59"/>
      <c r="H22" s="15">
        <v>0</v>
      </c>
      <c r="I22" s="16">
        <f t="shared" si="0"/>
        <v>0</v>
      </c>
      <c r="J22" s="62" t="s">
        <v>90</v>
      </c>
      <c r="L22" s="79" t="s">
        <v>89</v>
      </c>
    </row>
    <row r="23" spans="1:12" s="17" customFormat="1" ht="32.25" thickBot="1" x14ac:dyDescent="0.3">
      <c r="A23" s="23" t="s">
        <v>12</v>
      </c>
      <c r="B23" s="24">
        <f>SUM(B24:B25)</f>
        <v>4</v>
      </c>
      <c r="C23" s="24">
        <f>SUM(C24:C25)</f>
        <v>4</v>
      </c>
      <c r="D23" s="24">
        <f>SUM(D24:D25)</f>
        <v>4</v>
      </c>
      <c r="E23" s="25">
        <f>(D23/B23)</f>
        <v>1</v>
      </c>
      <c r="F23" s="24" t="str">
        <f>IF(E23&gt;=0.5,"Đạt","Không đạt")</f>
        <v>Đạt</v>
      </c>
      <c r="G23" s="24">
        <f>SUM(G24:G25)</f>
        <v>0</v>
      </c>
      <c r="H23" s="24">
        <f>SUM(H24:H25)</f>
        <v>1</v>
      </c>
      <c r="I23" s="26">
        <f>(H23/B23)</f>
        <v>0.25</v>
      </c>
      <c r="J23" s="45" t="str">
        <f>IF(I23&gt;=0.5,"Đạt","Không đạt")</f>
        <v>Không đạt</v>
      </c>
      <c r="L23"/>
    </row>
    <row r="24" spans="1:12" ht="264.75" thickBot="1" x14ac:dyDescent="0.3">
      <c r="A24" s="6" t="s">
        <v>70</v>
      </c>
      <c r="B24" s="43">
        <v>2</v>
      </c>
      <c r="C24" s="7">
        <v>2</v>
      </c>
      <c r="D24" s="36">
        <v>2</v>
      </c>
      <c r="E24" s="44">
        <f t="shared" ref="E24:E25" si="2">(D24/B24)</f>
        <v>1</v>
      </c>
      <c r="F24" s="54" t="s">
        <v>304</v>
      </c>
      <c r="G24" s="59"/>
      <c r="H24" s="15">
        <v>0</v>
      </c>
      <c r="I24" s="16">
        <f t="shared" si="0"/>
        <v>0</v>
      </c>
      <c r="J24" s="54" t="s">
        <v>305</v>
      </c>
      <c r="L24" s="79" t="s">
        <v>223</v>
      </c>
    </row>
    <row r="25" spans="1:12" ht="64.5" thickBot="1" x14ac:dyDescent="0.3">
      <c r="A25" s="4" t="s">
        <v>13</v>
      </c>
      <c r="B25" s="42">
        <v>2</v>
      </c>
      <c r="C25" s="3">
        <v>2</v>
      </c>
      <c r="D25" s="36">
        <v>2</v>
      </c>
      <c r="E25" s="44">
        <f t="shared" si="2"/>
        <v>1</v>
      </c>
      <c r="F25" s="51" t="s">
        <v>263</v>
      </c>
      <c r="G25" s="59">
        <v>0</v>
      </c>
      <c r="H25" s="15">
        <v>1</v>
      </c>
      <c r="I25" s="16">
        <f t="shared" si="0"/>
        <v>0.5</v>
      </c>
      <c r="J25" s="53" t="s">
        <v>130</v>
      </c>
      <c r="L25" s="81" t="s">
        <v>237</v>
      </c>
    </row>
    <row r="26" spans="1:12" s="17" customFormat="1" ht="32.25" thickBot="1" x14ac:dyDescent="0.3">
      <c r="A26" s="23" t="s">
        <v>14</v>
      </c>
      <c r="B26" s="24">
        <f>SUM(B27:B28)</f>
        <v>4</v>
      </c>
      <c r="C26" s="24">
        <f>SUM(C27:C28)</f>
        <v>4</v>
      </c>
      <c r="D26" s="24">
        <f>SUM(D27:D28)</f>
        <v>3</v>
      </c>
      <c r="E26" s="25">
        <f>(D26/B26)</f>
        <v>0.75</v>
      </c>
      <c r="F26" s="24" t="str">
        <f>IF(E26&gt;=0.5,"Đạt","Không đạt")</f>
        <v>Đạt</v>
      </c>
      <c r="G26" s="24">
        <f>SUM(G27:G28)</f>
        <v>0</v>
      </c>
      <c r="H26" s="24">
        <f>SUM(H27:H28)</f>
        <v>3</v>
      </c>
      <c r="I26" s="26">
        <f>(H26/B26)</f>
        <v>0.75</v>
      </c>
      <c r="J26" s="46" t="str">
        <f>IF(I26&gt;=0.5,"Đạt","Không đạt")</f>
        <v>Đạt</v>
      </c>
      <c r="L26" s="82"/>
    </row>
    <row r="27" spans="1:12" ht="96.75" thickBot="1" x14ac:dyDescent="0.3">
      <c r="A27" s="6" t="s">
        <v>15</v>
      </c>
      <c r="B27" s="42">
        <v>2</v>
      </c>
      <c r="C27" s="3">
        <v>2</v>
      </c>
      <c r="D27" s="36">
        <v>2</v>
      </c>
      <c r="E27" s="44">
        <f t="shared" ref="E27:E28" si="3">(D27/B27)</f>
        <v>1</v>
      </c>
      <c r="F27" s="74" t="s">
        <v>296</v>
      </c>
      <c r="G27" s="59"/>
      <c r="H27" s="15">
        <v>2</v>
      </c>
      <c r="I27" s="16">
        <f t="shared" si="0"/>
        <v>1</v>
      </c>
      <c r="J27" s="74" t="s">
        <v>296</v>
      </c>
      <c r="L27" s="79" t="s">
        <v>224</v>
      </c>
    </row>
    <row r="28" spans="1:12" ht="72.75" thickBot="1" x14ac:dyDescent="0.3">
      <c r="A28" s="4" t="s">
        <v>16</v>
      </c>
      <c r="B28" s="42">
        <v>2</v>
      </c>
      <c r="C28" s="3">
        <v>2</v>
      </c>
      <c r="D28" s="36">
        <v>1</v>
      </c>
      <c r="E28" s="44">
        <f t="shared" si="3"/>
        <v>0.5</v>
      </c>
      <c r="F28" s="51" t="s">
        <v>307</v>
      </c>
      <c r="G28" s="59"/>
      <c r="H28" s="15">
        <v>1</v>
      </c>
      <c r="I28" s="16">
        <f t="shared" si="0"/>
        <v>0.5</v>
      </c>
      <c r="J28" s="53"/>
      <c r="L28" s="87" t="s">
        <v>238</v>
      </c>
    </row>
    <row r="29" spans="1:12" s="17" customFormat="1" ht="32.25" thickBot="1" x14ac:dyDescent="0.3">
      <c r="A29" s="20" t="s">
        <v>17</v>
      </c>
      <c r="B29" s="21">
        <f>SUM(B30,B33,B40,B45,B48,B51,B54,B59,B62)</f>
        <v>52</v>
      </c>
      <c r="C29" s="21">
        <f>SUM(C30,C33,C40,C45,C48,C51,C54,C59,C62)</f>
        <v>52</v>
      </c>
      <c r="D29" s="21">
        <f>SUM(D30,D33,D40,D45,D48,D51,D54,D59,D62)</f>
        <v>52</v>
      </c>
      <c r="E29" s="22">
        <f>(D29/B29)</f>
        <v>1</v>
      </c>
      <c r="F29" s="40" t="str">
        <f>IF(E29&gt;=0.5,"Đạt","Không đạt")</f>
        <v>Đạt</v>
      </c>
      <c r="G29" s="21">
        <f>SUM(G30,G33,G40,G45,G48,G51,G54,G59,G62)</f>
        <v>0</v>
      </c>
      <c r="H29" s="21">
        <f>SUM(H30,H33,H40,H45,H48,H51,H54,H59,H62)</f>
        <v>45</v>
      </c>
      <c r="I29" s="22">
        <f t="shared" si="0"/>
        <v>0.86538461538461542</v>
      </c>
      <c r="J29" s="47" t="str">
        <f>IF(I29&gt;=0.5,"Đạt","Không đạt")</f>
        <v>Đạt</v>
      </c>
      <c r="L29" s="83"/>
    </row>
    <row r="30" spans="1:12" s="17" customFormat="1" ht="60.75" customHeight="1" thickBot="1" x14ac:dyDescent="0.3">
      <c r="A30" s="23" t="s">
        <v>18</v>
      </c>
      <c r="B30" s="24">
        <f>SUM(B31:B32)</f>
        <v>4</v>
      </c>
      <c r="C30" s="24">
        <f>SUM(C31:C32)</f>
        <v>4</v>
      </c>
      <c r="D30" s="24">
        <f>SUM(D31:D32)</f>
        <v>4</v>
      </c>
      <c r="E30" s="25">
        <f>(D30/B30)</f>
        <v>1</v>
      </c>
      <c r="F30" s="24" t="str">
        <f>IF(E30&gt;=0.5,"Đạt","Không đạt")</f>
        <v>Đạt</v>
      </c>
      <c r="G30" s="24">
        <f>SUM(G31:G32)</f>
        <v>0</v>
      </c>
      <c r="H30" s="24">
        <f>SUM(H31:H32)</f>
        <v>4</v>
      </c>
      <c r="I30" s="26">
        <f t="shared" si="0"/>
        <v>1</v>
      </c>
      <c r="J30" s="48" t="str">
        <f>IF(I30&gt;=0.5,"Đạt","Không đạt")</f>
        <v>Đạt</v>
      </c>
      <c r="L30" s="84"/>
    </row>
    <row r="31" spans="1:12" ht="108.75" thickBot="1" x14ac:dyDescent="0.3">
      <c r="A31" s="6" t="s">
        <v>19</v>
      </c>
      <c r="B31" s="42">
        <v>2</v>
      </c>
      <c r="C31" s="3">
        <v>2</v>
      </c>
      <c r="D31" s="36">
        <v>2</v>
      </c>
      <c r="E31" s="44">
        <f t="shared" ref="E31:E32" si="4">(D31/B31)</f>
        <v>1</v>
      </c>
      <c r="F31" s="62" t="s">
        <v>297</v>
      </c>
      <c r="G31" s="59"/>
      <c r="H31" s="15">
        <v>2</v>
      </c>
      <c r="I31" s="16">
        <f t="shared" si="0"/>
        <v>1</v>
      </c>
      <c r="J31" s="62" t="s">
        <v>308</v>
      </c>
      <c r="L31" s="85" t="s">
        <v>239</v>
      </c>
    </row>
    <row r="32" spans="1:12" ht="24.75" thickBot="1" x14ac:dyDescent="0.3">
      <c r="A32" s="6" t="s">
        <v>20</v>
      </c>
      <c r="B32" s="42">
        <v>2</v>
      </c>
      <c r="C32" s="3">
        <v>2</v>
      </c>
      <c r="D32" s="36">
        <v>2</v>
      </c>
      <c r="E32" s="44">
        <f t="shared" si="4"/>
        <v>1</v>
      </c>
      <c r="F32" s="62" t="s">
        <v>298</v>
      </c>
      <c r="G32" s="59"/>
      <c r="H32" s="15">
        <v>2</v>
      </c>
      <c r="I32" s="16">
        <f t="shared" si="0"/>
        <v>1</v>
      </c>
      <c r="J32" s="69" t="s">
        <v>309</v>
      </c>
      <c r="L32" s="83" t="s">
        <v>225</v>
      </c>
    </row>
    <row r="33" spans="1:12" s="17" customFormat="1" ht="32.25" thickBot="1" x14ac:dyDescent="0.3">
      <c r="A33" s="23" t="s">
        <v>21</v>
      </c>
      <c r="B33" s="24">
        <f>SUM(B34:B39)</f>
        <v>12</v>
      </c>
      <c r="C33" s="24">
        <f>SUM(C34:C39)</f>
        <v>12</v>
      </c>
      <c r="D33" s="24">
        <f>SUM(D34:D39)</f>
        <v>12</v>
      </c>
      <c r="E33" s="25">
        <f>(D33/B33)</f>
        <v>1</v>
      </c>
      <c r="F33" s="24" t="str">
        <f>IF(E33&gt;=0.5,"Đạt","Không đạt")</f>
        <v>Đạt</v>
      </c>
      <c r="G33" s="24">
        <f>SUM(G34:G39)</f>
        <v>0</v>
      </c>
      <c r="H33" s="24">
        <f>SUM(H34:H39)</f>
        <v>9</v>
      </c>
      <c r="I33" s="26">
        <f t="shared" si="0"/>
        <v>0.75</v>
      </c>
      <c r="J33" s="48" t="str">
        <f>IF(I33&gt;=0.5,"Đạt","Không đạt")</f>
        <v>Đạt</v>
      </c>
      <c r="L33" s="78"/>
    </row>
    <row r="34" spans="1:12" ht="51.75" thickBot="1" x14ac:dyDescent="0.3">
      <c r="A34" s="8" t="s">
        <v>22</v>
      </c>
      <c r="B34" s="42">
        <v>2</v>
      </c>
      <c r="C34" s="3">
        <v>2</v>
      </c>
      <c r="D34" s="36">
        <v>2</v>
      </c>
      <c r="E34" s="44">
        <f t="shared" ref="E34:E39" si="5">(D34/B34)</f>
        <v>1</v>
      </c>
      <c r="F34" s="77" t="s">
        <v>167</v>
      </c>
      <c r="G34" s="59"/>
      <c r="H34" s="15">
        <v>2</v>
      </c>
      <c r="I34" s="16">
        <f t="shared" si="0"/>
        <v>1</v>
      </c>
      <c r="J34" s="74" t="s">
        <v>93</v>
      </c>
      <c r="L34" s="6" t="s">
        <v>226</v>
      </c>
    </row>
    <row r="35" spans="1:12" ht="45.75" customHeight="1" thickBot="1" x14ac:dyDescent="0.3">
      <c r="A35" s="6" t="s">
        <v>23</v>
      </c>
      <c r="B35" s="42">
        <v>2</v>
      </c>
      <c r="C35" s="3">
        <v>2</v>
      </c>
      <c r="D35" s="36">
        <v>2</v>
      </c>
      <c r="E35" s="44">
        <f t="shared" si="5"/>
        <v>1</v>
      </c>
      <c r="F35" s="75" t="s">
        <v>168</v>
      </c>
      <c r="G35" s="59"/>
      <c r="H35" s="15">
        <v>2</v>
      </c>
      <c r="I35" s="16">
        <f t="shared" si="0"/>
        <v>1</v>
      </c>
      <c r="J35" s="51" t="s">
        <v>94</v>
      </c>
      <c r="L35" s="6" t="s">
        <v>227</v>
      </c>
    </row>
    <row r="36" spans="1:12" ht="48.75" thickBot="1" x14ac:dyDescent="0.3">
      <c r="A36" s="6" t="s">
        <v>24</v>
      </c>
      <c r="B36" s="42">
        <v>2</v>
      </c>
      <c r="C36" s="3">
        <v>2</v>
      </c>
      <c r="D36" s="36">
        <v>2</v>
      </c>
      <c r="E36" s="44">
        <f t="shared" si="5"/>
        <v>1</v>
      </c>
      <c r="F36" s="67" t="s">
        <v>169</v>
      </c>
      <c r="G36" s="59"/>
      <c r="H36" s="15">
        <v>2</v>
      </c>
      <c r="I36" s="16">
        <f t="shared" si="0"/>
        <v>1</v>
      </c>
      <c r="J36" s="67" t="s">
        <v>95</v>
      </c>
      <c r="L36" s="78" t="s">
        <v>241</v>
      </c>
    </row>
    <row r="37" spans="1:12" ht="48.75" thickBot="1" x14ac:dyDescent="0.3">
      <c r="A37" s="6" t="s">
        <v>25</v>
      </c>
      <c r="B37" s="42">
        <v>2</v>
      </c>
      <c r="C37" s="3">
        <v>2</v>
      </c>
      <c r="D37" s="36">
        <v>2</v>
      </c>
      <c r="E37" s="44">
        <f t="shared" si="5"/>
        <v>1</v>
      </c>
      <c r="F37" s="91" t="s">
        <v>266</v>
      </c>
      <c r="G37" s="59"/>
      <c r="H37" s="15">
        <v>2</v>
      </c>
      <c r="I37" s="16">
        <f t="shared" si="0"/>
        <v>1</v>
      </c>
      <c r="J37" s="51"/>
      <c r="L37" s="78" t="s">
        <v>240</v>
      </c>
    </row>
    <row r="38" spans="1:12" ht="72.75" thickBot="1" x14ac:dyDescent="0.3">
      <c r="A38" s="6" t="s">
        <v>26</v>
      </c>
      <c r="B38" s="42">
        <v>2</v>
      </c>
      <c r="C38" s="3">
        <v>2</v>
      </c>
      <c r="D38" s="36">
        <v>2</v>
      </c>
      <c r="E38" s="44">
        <f t="shared" si="5"/>
        <v>1</v>
      </c>
      <c r="F38" s="91" t="s">
        <v>267</v>
      </c>
      <c r="G38" s="59"/>
      <c r="H38" s="15">
        <v>0</v>
      </c>
      <c r="I38" s="16">
        <f t="shared" si="0"/>
        <v>0</v>
      </c>
      <c r="J38" s="51" t="s">
        <v>97</v>
      </c>
      <c r="L38" s="79" t="s">
        <v>228</v>
      </c>
    </row>
    <row r="39" spans="1:12" ht="60.75" thickBot="1" x14ac:dyDescent="0.3">
      <c r="A39" s="6" t="s">
        <v>27</v>
      </c>
      <c r="B39" s="42">
        <v>2</v>
      </c>
      <c r="C39" s="3">
        <v>2</v>
      </c>
      <c r="D39" s="36">
        <v>2</v>
      </c>
      <c r="E39" s="44">
        <f t="shared" si="5"/>
        <v>1</v>
      </c>
      <c r="F39" s="91" t="s">
        <v>268</v>
      </c>
      <c r="G39" s="59"/>
      <c r="H39" s="15">
        <v>1</v>
      </c>
      <c r="I39" s="16">
        <f t="shared" si="0"/>
        <v>0.5</v>
      </c>
      <c r="J39" s="51"/>
      <c r="L39" s="81" t="s">
        <v>242</v>
      </c>
    </row>
    <row r="40" spans="1:12" s="17" customFormat="1" ht="32.25" thickBot="1" x14ac:dyDescent="0.3">
      <c r="A40" s="23" t="s">
        <v>28</v>
      </c>
      <c r="B40" s="24">
        <v>8</v>
      </c>
      <c r="C40" s="24">
        <f>SUM(C41:C44)</f>
        <v>8</v>
      </c>
      <c r="D40" s="24">
        <f>SUM(D41:D44)</f>
        <v>8</v>
      </c>
      <c r="E40" s="25">
        <f>(D40/B40)</f>
        <v>1</v>
      </c>
      <c r="F40" s="24" t="str">
        <f>IF(E40&gt;=0.5,"Đạt","Không đạt")</f>
        <v>Đạt</v>
      </c>
      <c r="G40" s="24">
        <f>SUM(G41:G44)</f>
        <v>0</v>
      </c>
      <c r="H40" s="24">
        <f>SUM(H41:H44)</f>
        <v>8</v>
      </c>
      <c r="I40" s="26">
        <f t="shared" si="0"/>
        <v>1</v>
      </c>
      <c r="J40" s="48" t="str">
        <f>IF(I40&gt;=0.5,"Đạt","Không đạt")</f>
        <v>Đạt</v>
      </c>
      <c r="L40" s="83"/>
    </row>
    <row r="41" spans="1:12" ht="60.75" thickBot="1" x14ac:dyDescent="0.3">
      <c r="A41" s="6" t="s">
        <v>29</v>
      </c>
      <c r="B41" s="42">
        <v>2</v>
      </c>
      <c r="C41" s="3">
        <v>2</v>
      </c>
      <c r="D41" s="36">
        <v>2</v>
      </c>
      <c r="E41" s="44">
        <f t="shared" ref="E41:E44" si="6">(D41/B41)</f>
        <v>1</v>
      </c>
      <c r="F41" s="4" t="s">
        <v>172</v>
      </c>
      <c r="G41" s="59"/>
      <c r="H41" s="15">
        <v>2</v>
      </c>
      <c r="I41" s="16">
        <f t="shared" si="0"/>
        <v>1</v>
      </c>
      <c r="J41" s="51" t="s">
        <v>98</v>
      </c>
      <c r="L41" s="6" t="s">
        <v>229</v>
      </c>
    </row>
    <row r="42" spans="1:12" ht="48.75" thickBot="1" x14ac:dyDescent="0.3">
      <c r="A42" s="6" t="s">
        <v>30</v>
      </c>
      <c r="B42" s="42">
        <v>2</v>
      </c>
      <c r="C42" s="3">
        <v>2</v>
      </c>
      <c r="D42" s="36">
        <v>2</v>
      </c>
      <c r="E42" s="44">
        <f t="shared" si="6"/>
        <v>1</v>
      </c>
      <c r="F42" s="4" t="s">
        <v>173</v>
      </c>
      <c r="G42" s="59"/>
      <c r="H42" s="15">
        <v>2</v>
      </c>
      <c r="I42" s="16">
        <f t="shared" si="0"/>
        <v>1</v>
      </c>
      <c r="J42" s="51" t="s">
        <v>204</v>
      </c>
      <c r="L42" s="78" t="s">
        <v>243</v>
      </c>
    </row>
    <row r="43" spans="1:12" ht="67.5" thickBot="1" x14ac:dyDescent="0.3">
      <c r="A43" s="6" t="s">
        <v>31</v>
      </c>
      <c r="B43" s="42">
        <v>2</v>
      </c>
      <c r="C43" s="3">
        <v>2</v>
      </c>
      <c r="D43" s="36">
        <v>2</v>
      </c>
      <c r="E43" s="44">
        <f t="shared" si="6"/>
        <v>1</v>
      </c>
      <c r="F43" s="4" t="s">
        <v>269</v>
      </c>
      <c r="G43" s="59"/>
      <c r="H43" s="15">
        <v>2</v>
      </c>
      <c r="I43" s="16">
        <f t="shared" si="0"/>
        <v>1</v>
      </c>
      <c r="J43" s="89" t="s">
        <v>101</v>
      </c>
      <c r="L43" s="6" t="s">
        <v>100</v>
      </c>
    </row>
    <row r="44" spans="1:12" ht="67.5" thickBot="1" x14ac:dyDescent="0.3">
      <c r="A44" s="6" t="s">
        <v>32</v>
      </c>
      <c r="B44" s="42">
        <v>2</v>
      </c>
      <c r="C44" s="3">
        <v>2</v>
      </c>
      <c r="D44" s="36">
        <v>2</v>
      </c>
      <c r="E44" s="44">
        <f t="shared" si="6"/>
        <v>1</v>
      </c>
      <c r="F44" s="4" t="s">
        <v>175</v>
      </c>
      <c r="G44" s="59"/>
      <c r="H44" s="15">
        <v>2</v>
      </c>
      <c r="I44" s="16">
        <f t="shared" si="0"/>
        <v>1</v>
      </c>
      <c r="J44" s="51" t="s">
        <v>101</v>
      </c>
      <c r="L44" s="6" t="s">
        <v>100</v>
      </c>
    </row>
    <row r="45" spans="1:12" s="17" customFormat="1" ht="48" thickBot="1" x14ac:dyDescent="0.3">
      <c r="A45" s="23" t="s">
        <v>66</v>
      </c>
      <c r="B45" s="24">
        <f>SUM(B46:B47)</f>
        <v>4</v>
      </c>
      <c r="C45" s="24">
        <f>SUM(C46:C47)</f>
        <v>4</v>
      </c>
      <c r="D45" s="24">
        <f>SUM(D46:D47)</f>
        <v>4</v>
      </c>
      <c r="E45" s="25">
        <f>(D45/B45)</f>
        <v>1</v>
      </c>
      <c r="F45" s="24" t="str">
        <f>IF(E45&gt;=0.5,"Đạt","Không đạt")</f>
        <v>Đạt</v>
      </c>
      <c r="G45" s="24">
        <f>SUM(G46:G47)</f>
        <v>0</v>
      </c>
      <c r="H45" s="24">
        <f>SUM(H46:H47)</f>
        <v>4</v>
      </c>
      <c r="I45" s="26">
        <f t="shared" si="0"/>
        <v>1</v>
      </c>
      <c r="J45" s="48" t="str">
        <f>IF(I45&gt;=0.5,"Đạt","Không đạt")</f>
        <v>Đạt</v>
      </c>
      <c r="L45" s="51"/>
    </row>
    <row r="46" spans="1:12" ht="60.75" thickBot="1" x14ac:dyDescent="0.3">
      <c r="A46" s="6" t="s">
        <v>33</v>
      </c>
      <c r="B46" s="42">
        <v>2</v>
      </c>
      <c r="C46" s="3">
        <v>2</v>
      </c>
      <c r="D46" s="36">
        <v>2</v>
      </c>
      <c r="E46" s="44">
        <f t="shared" ref="E46:E47" si="7">(D46/B46)</f>
        <v>1</v>
      </c>
      <c r="F46" s="4" t="s">
        <v>176</v>
      </c>
      <c r="G46" s="59"/>
      <c r="H46" s="15">
        <v>2</v>
      </c>
      <c r="I46" s="16">
        <f t="shared" si="0"/>
        <v>1</v>
      </c>
      <c r="J46" s="51" t="s">
        <v>205</v>
      </c>
      <c r="L46" s="6" t="s">
        <v>230</v>
      </c>
    </row>
    <row r="47" spans="1:12" ht="60.75" thickBot="1" x14ac:dyDescent="0.3">
      <c r="A47" s="6" t="s">
        <v>34</v>
      </c>
      <c r="B47" s="42">
        <v>2</v>
      </c>
      <c r="C47" s="3">
        <v>2</v>
      </c>
      <c r="D47" s="36">
        <v>2</v>
      </c>
      <c r="E47" s="44">
        <f t="shared" si="7"/>
        <v>1</v>
      </c>
      <c r="F47" s="4" t="s">
        <v>177</v>
      </c>
      <c r="G47" s="59"/>
      <c r="H47" s="15">
        <v>2</v>
      </c>
      <c r="I47" s="16">
        <f t="shared" si="0"/>
        <v>1</v>
      </c>
      <c r="J47" s="51" t="s">
        <v>205</v>
      </c>
      <c r="L47" s="6" t="s">
        <v>230</v>
      </c>
    </row>
    <row r="48" spans="1:12" s="17" customFormat="1" ht="32.25" thickBot="1" x14ac:dyDescent="0.3">
      <c r="A48" s="23" t="s">
        <v>65</v>
      </c>
      <c r="B48" s="24">
        <f>SUM(B49:B50)</f>
        <v>4</v>
      </c>
      <c r="C48" s="24">
        <f>SUM(C49:C50)</f>
        <v>4</v>
      </c>
      <c r="D48" s="24">
        <f>SUM(D49:D50)</f>
        <v>4</v>
      </c>
      <c r="E48" s="25">
        <f>(D48/B48)</f>
        <v>1</v>
      </c>
      <c r="F48" s="24" t="str">
        <f>IF(E48&gt;=0.5,"Đạt","Không đạt")</f>
        <v>Đạt</v>
      </c>
      <c r="G48" s="24">
        <f>SUM(G49:G50)</f>
        <v>0</v>
      </c>
      <c r="H48" s="24">
        <f>SUM(H49:H50)</f>
        <v>4</v>
      </c>
      <c r="I48" s="26">
        <f t="shared" si="0"/>
        <v>1</v>
      </c>
      <c r="J48" s="48" t="str">
        <f>IF(I48&gt;=0.5,"Đạt","Không đạt")</f>
        <v>Đạt</v>
      </c>
      <c r="L48" s="51"/>
    </row>
    <row r="49" spans="1:12" ht="54.75" thickBot="1" x14ac:dyDescent="0.3">
      <c r="A49" s="6" t="s">
        <v>35</v>
      </c>
      <c r="B49" s="42">
        <v>2</v>
      </c>
      <c r="C49" s="3">
        <v>2</v>
      </c>
      <c r="D49" s="36">
        <v>2</v>
      </c>
      <c r="E49" s="44">
        <f t="shared" ref="E49:E50" si="8">(D49/B49)</f>
        <v>1</v>
      </c>
      <c r="F49" s="4" t="s">
        <v>178</v>
      </c>
      <c r="G49" s="59"/>
      <c r="H49" s="15">
        <v>2</v>
      </c>
      <c r="I49" s="16">
        <f t="shared" si="0"/>
        <v>1</v>
      </c>
      <c r="J49" s="51" t="s">
        <v>121</v>
      </c>
      <c r="L49" s="6" t="s">
        <v>231</v>
      </c>
    </row>
    <row r="50" spans="1:12" ht="42" thickBot="1" x14ac:dyDescent="0.3">
      <c r="A50" s="4" t="s">
        <v>36</v>
      </c>
      <c r="B50" s="42">
        <v>2</v>
      </c>
      <c r="C50" s="3">
        <v>2</v>
      </c>
      <c r="D50" s="36">
        <v>2</v>
      </c>
      <c r="E50" s="44">
        <f t="shared" si="8"/>
        <v>1</v>
      </c>
      <c r="F50" s="4" t="s">
        <v>179</v>
      </c>
      <c r="G50" s="59"/>
      <c r="H50" s="15">
        <v>2</v>
      </c>
      <c r="I50" s="16">
        <f t="shared" si="0"/>
        <v>1</v>
      </c>
      <c r="J50" s="51" t="s">
        <v>122</v>
      </c>
      <c r="L50" s="6" t="s">
        <v>232</v>
      </c>
    </row>
    <row r="51" spans="1:12" s="17" customFormat="1" ht="48" thickBot="1" x14ac:dyDescent="0.3">
      <c r="A51" s="23" t="s">
        <v>67</v>
      </c>
      <c r="B51" s="24">
        <f>SUM(B52:B53)</f>
        <v>4</v>
      </c>
      <c r="C51" s="24">
        <f>SUM(C52:C53)</f>
        <v>4</v>
      </c>
      <c r="D51" s="24">
        <f>SUM(D52:D53)</f>
        <v>4</v>
      </c>
      <c r="E51" s="25">
        <f>(D51/B51)</f>
        <v>1</v>
      </c>
      <c r="F51" s="24" t="str">
        <f>IF(E51&gt;=0.5,"Đạt","Không đạt")</f>
        <v>Đạt</v>
      </c>
      <c r="G51" s="24">
        <f>SUM(G52:G53)</f>
        <v>0</v>
      </c>
      <c r="H51" s="24">
        <f>SUM(H52:H53)</f>
        <v>3</v>
      </c>
      <c r="I51" s="26">
        <f t="shared" si="0"/>
        <v>0.75</v>
      </c>
      <c r="J51" s="48" t="str">
        <f>IF(I51&gt;=0.5,"Đạt","Không đạt")</f>
        <v>Đạt</v>
      </c>
      <c r="L51" s="51"/>
    </row>
    <row r="52" spans="1:12" ht="48.75" thickBot="1" x14ac:dyDescent="0.3">
      <c r="A52" s="6" t="s">
        <v>37</v>
      </c>
      <c r="B52" s="42">
        <v>2</v>
      </c>
      <c r="C52" s="3">
        <v>2</v>
      </c>
      <c r="D52" s="36">
        <v>2</v>
      </c>
      <c r="E52" s="44">
        <f t="shared" ref="E52:E53" si="9">(D52/B52)</f>
        <v>1</v>
      </c>
      <c r="F52" s="4" t="s">
        <v>180</v>
      </c>
      <c r="G52" s="59"/>
      <c r="H52" s="15">
        <v>2</v>
      </c>
      <c r="I52" s="16">
        <f t="shared" si="0"/>
        <v>1</v>
      </c>
      <c r="J52" s="51" t="s">
        <v>283</v>
      </c>
      <c r="L52" s="79" t="s">
        <v>233</v>
      </c>
    </row>
    <row r="53" spans="1:12" ht="85.5" thickBot="1" x14ac:dyDescent="0.3">
      <c r="A53" s="6" t="s">
        <v>38</v>
      </c>
      <c r="B53" s="42">
        <v>2</v>
      </c>
      <c r="C53" s="3">
        <v>2</v>
      </c>
      <c r="D53" s="36">
        <v>2</v>
      </c>
      <c r="E53" s="44">
        <f t="shared" si="9"/>
        <v>1</v>
      </c>
      <c r="F53" s="90" t="s">
        <v>270</v>
      </c>
      <c r="G53" s="59"/>
      <c r="H53" s="15">
        <v>1</v>
      </c>
      <c r="I53" s="16">
        <f t="shared" si="0"/>
        <v>0.5</v>
      </c>
      <c r="J53" s="51" t="s">
        <v>283</v>
      </c>
      <c r="L53" s="81" t="s">
        <v>244</v>
      </c>
    </row>
    <row r="54" spans="1:12" s="17" customFormat="1" ht="48" thickBot="1" x14ac:dyDescent="0.3">
      <c r="A54" s="27" t="s">
        <v>68</v>
      </c>
      <c r="B54" s="24">
        <f>SUM(B55:B58)</f>
        <v>8</v>
      </c>
      <c r="C54" s="24">
        <f>SUM(C55:C58)</f>
        <v>8</v>
      </c>
      <c r="D54" s="24">
        <f>SUM(D55:D58)</f>
        <v>8</v>
      </c>
      <c r="E54" s="25">
        <f>(D54/B54)</f>
        <v>1</v>
      </c>
      <c r="F54" s="24" t="str">
        <f>IF(E54&gt;=0.5,"Đạt","Không đạt")</f>
        <v>Đạt</v>
      </c>
      <c r="G54" s="24">
        <f>SUM(G55:G58)</f>
        <v>0</v>
      </c>
      <c r="H54" s="24">
        <f>SUM(H55:H58)</f>
        <v>8</v>
      </c>
      <c r="I54" s="26">
        <f t="shared" si="0"/>
        <v>1</v>
      </c>
      <c r="J54" s="48" t="str">
        <f>IF(I54&gt;=0.5,"Đạt","Không đạt")</f>
        <v>Đạt</v>
      </c>
      <c r="L54" s="83"/>
    </row>
    <row r="55" spans="1:12" ht="93" thickBot="1" x14ac:dyDescent="0.3">
      <c r="A55" s="6" t="s">
        <v>39</v>
      </c>
      <c r="B55" s="42">
        <v>2</v>
      </c>
      <c r="C55" s="3">
        <v>2</v>
      </c>
      <c r="D55" s="36">
        <v>2</v>
      </c>
      <c r="E55" s="44">
        <f t="shared" ref="E55:E58" si="10">(D55/B55)</f>
        <v>1</v>
      </c>
      <c r="F55" s="4" t="s">
        <v>182</v>
      </c>
      <c r="G55" s="59"/>
      <c r="H55" s="15">
        <v>2</v>
      </c>
      <c r="I55" s="16">
        <f t="shared" si="0"/>
        <v>1</v>
      </c>
      <c r="J55" s="89" t="s">
        <v>310</v>
      </c>
      <c r="L55" s="78" t="s">
        <v>245</v>
      </c>
    </row>
    <row r="56" spans="1:12" ht="80.25" thickBot="1" x14ac:dyDescent="0.3">
      <c r="A56" s="6" t="s">
        <v>40</v>
      </c>
      <c r="B56" s="42">
        <v>2</v>
      </c>
      <c r="C56" s="3">
        <v>2</v>
      </c>
      <c r="D56" s="36">
        <v>2</v>
      </c>
      <c r="E56" s="44">
        <f t="shared" si="10"/>
        <v>1</v>
      </c>
      <c r="F56" s="4" t="s">
        <v>183</v>
      </c>
      <c r="G56" s="59"/>
      <c r="H56" s="15">
        <v>2</v>
      </c>
      <c r="I56" s="16">
        <f t="shared" si="0"/>
        <v>1</v>
      </c>
      <c r="J56" s="62" t="s">
        <v>208</v>
      </c>
      <c r="L56" s="88" t="s">
        <v>246</v>
      </c>
    </row>
    <row r="57" spans="1:12" ht="60.75" thickBot="1" x14ac:dyDescent="0.3">
      <c r="A57" s="6" t="s">
        <v>41</v>
      </c>
      <c r="B57" s="42">
        <v>2</v>
      </c>
      <c r="C57" s="3">
        <v>2</v>
      </c>
      <c r="D57" s="36">
        <v>2</v>
      </c>
      <c r="E57" s="44">
        <f t="shared" si="10"/>
        <v>1</v>
      </c>
      <c r="F57" s="4" t="s">
        <v>184</v>
      </c>
      <c r="G57" s="59"/>
      <c r="H57" s="15">
        <v>2</v>
      </c>
      <c r="I57" s="16">
        <f t="shared" si="0"/>
        <v>1</v>
      </c>
      <c r="J57" s="62" t="s">
        <v>209</v>
      </c>
      <c r="L57" s="78" t="s">
        <v>247</v>
      </c>
    </row>
    <row r="58" spans="1:12" ht="54.75" thickBot="1" x14ac:dyDescent="0.3">
      <c r="A58" s="6" t="s">
        <v>42</v>
      </c>
      <c r="B58" s="42">
        <v>2</v>
      </c>
      <c r="C58" s="3">
        <v>2</v>
      </c>
      <c r="D58" s="36">
        <v>2</v>
      </c>
      <c r="E58" s="44">
        <f t="shared" si="10"/>
        <v>1</v>
      </c>
      <c r="F58" s="4" t="s">
        <v>185</v>
      </c>
      <c r="G58" s="59"/>
      <c r="H58" s="15">
        <v>2</v>
      </c>
      <c r="I58" s="16">
        <f t="shared" si="0"/>
        <v>1</v>
      </c>
      <c r="J58" s="62" t="s">
        <v>311</v>
      </c>
      <c r="L58" s="6" t="s">
        <v>234</v>
      </c>
    </row>
    <row r="59" spans="1:12"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0</v>
      </c>
      <c r="H59" s="24">
        <f>SUM(H60:H61)</f>
        <v>3</v>
      </c>
      <c r="I59" s="26">
        <f t="shared" si="0"/>
        <v>0.75</v>
      </c>
      <c r="J59" s="24" t="str">
        <f>IF(I59&gt;=0.5,"Đạt","Không đạt")</f>
        <v>Đạt</v>
      </c>
      <c r="L59" s="51"/>
    </row>
    <row r="60" spans="1:12" ht="67.5" thickBot="1" x14ac:dyDescent="0.3">
      <c r="A60" s="6" t="s">
        <v>43</v>
      </c>
      <c r="B60" s="42">
        <v>2</v>
      </c>
      <c r="C60" s="14">
        <v>2</v>
      </c>
      <c r="D60" s="36">
        <v>2</v>
      </c>
      <c r="E60" s="44">
        <f t="shared" ref="E60:E61" si="11">(D60/B60)</f>
        <v>1</v>
      </c>
      <c r="F60" s="4" t="s">
        <v>186</v>
      </c>
      <c r="G60" s="59"/>
      <c r="H60" s="15">
        <v>2</v>
      </c>
      <c r="I60" s="16">
        <f t="shared" si="0"/>
        <v>1</v>
      </c>
      <c r="J60" s="51" t="s">
        <v>106</v>
      </c>
      <c r="L60" s="6" t="s">
        <v>235</v>
      </c>
    </row>
    <row r="61" spans="1:12" ht="42" thickBot="1" x14ac:dyDescent="0.3">
      <c r="A61" s="6" t="s">
        <v>44</v>
      </c>
      <c r="B61" s="42">
        <v>2</v>
      </c>
      <c r="C61" s="14">
        <v>2</v>
      </c>
      <c r="D61" s="36">
        <v>2</v>
      </c>
      <c r="E61" s="44">
        <f t="shared" si="11"/>
        <v>1</v>
      </c>
      <c r="F61" s="4" t="s">
        <v>187</v>
      </c>
      <c r="G61" s="59"/>
      <c r="H61" s="15">
        <v>1</v>
      </c>
      <c r="I61" s="16">
        <f t="shared" si="0"/>
        <v>0.5</v>
      </c>
      <c r="J61" s="51" t="s">
        <v>285</v>
      </c>
      <c r="L61" s="79" t="s">
        <v>109</v>
      </c>
    </row>
    <row r="62" spans="1:12" s="17" customFormat="1" ht="32.25" thickBot="1" x14ac:dyDescent="0.3">
      <c r="A62" s="28" t="s">
        <v>64</v>
      </c>
      <c r="B62" s="24">
        <f>SUM(B63:B64)</f>
        <v>4</v>
      </c>
      <c r="C62" s="24">
        <f>SUM(C63:C64)</f>
        <v>4</v>
      </c>
      <c r="D62" s="24">
        <f>SUM(D63:D64)</f>
        <v>4</v>
      </c>
      <c r="E62" s="25">
        <f>(D62/B62)</f>
        <v>1</v>
      </c>
      <c r="F62" s="24" t="str">
        <f>IF(E62&gt;=0.5,"Đạt","Không đạt")</f>
        <v>Đạt</v>
      </c>
      <c r="G62" s="24">
        <f>SUM(G63:G64)</f>
        <v>0</v>
      </c>
      <c r="H62" s="24">
        <f>SUM(H63:H64)</f>
        <v>2</v>
      </c>
      <c r="I62" s="26">
        <f t="shared" si="0"/>
        <v>0.5</v>
      </c>
      <c r="J62" s="24" t="str">
        <f>IF(I62&gt;=0.5,"Đạt","Không đạt")</f>
        <v>Đạt</v>
      </c>
      <c r="L62" s="51"/>
    </row>
    <row r="63" spans="1:12" ht="84.75" thickBot="1" x14ac:dyDescent="0.3">
      <c r="A63" s="9" t="s">
        <v>45</v>
      </c>
      <c r="B63" s="42">
        <v>2</v>
      </c>
      <c r="C63" s="14">
        <v>2</v>
      </c>
      <c r="D63" s="36">
        <v>2</v>
      </c>
      <c r="E63" s="44">
        <f t="shared" ref="E63:E64" si="12">(D63/B63)</f>
        <v>1</v>
      </c>
      <c r="F63" s="4" t="s">
        <v>188</v>
      </c>
      <c r="G63" s="59"/>
      <c r="H63" s="15">
        <v>1</v>
      </c>
      <c r="I63" s="16">
        <f t="shared" si="0"/>
        <v>0.5</v>
      </c>
      <c r="J63" s="62" t="s">
        <v>312</v>
      </c>
      <c r="L63" s="79" t="s">
        <v>236</v>
      </c>
    </row>
    <row r="64" spans="1:12" ht="108.75" thickBot="1" x14ac:dyDescent="0.3">
      <c r="A64" s="9" t="s">
        <v>46</v>
      </c>
      <c r="B64" s="42">
        <v>2</v>
      </c>
      <c r="C64" s="14">
        <v>2</v>
      </c>
      <c r="D64" s="36">
        <v>2</v>
      </c>
      <c r="E64" s="44">
        <f t="shared" si="12"/>
        <v>1</v>
      </c>
      <c r="F64" s="90" t="s">
        <v>299</v>
      </c>
      <c r="G64" s="59"/>
      <c r="H64" s="15">
        <v>1</v>
      </c>
      <c r="I64" s="16">
        <f t="shared" si="0"/>
        <v>0.5</v>
      </c>
      <c r="J64" s="51" t="s">
        <v>213</v>
      </c>
      <c r="L64" s="81" t="s">
        <v>248</v>
      </c>
    </row>
    <row r="65" spans="1:12" s="17" customFormat="1" ht="48" customHeight="1" thickBot="1" x14ac:dyDescent="0.3">
      <c r="A65" s="29" t="s">
        <v>47</v>
      </c>
      <c r="B65" s="21">
        <f>SUM(B66,B71,B74)</f>
        <v>16</v>
      </c>
      <c r="C65" s="21">
        <f>SUM(C66,C71,C74)</f>
        <v>16</v>
      </c>
      <c r="D65" s="21">
        <f>SUM(D66,D71,D74)</f>
        <v>12</v>
      </c>
      <c r="E65" s="22">
        <f>(D65/B65)</f>
        <v>0.75</v>
      </c>
      <c r="F65" s="40" t="str">
        <f>IF(E65&gt;=0.5,"Đạt","Không đạt")</f>
        <v>Đạt</v>
      </c>
      <c r="G65" s="21">
        <f>SUM(G66,G71,G74)</f>
        <v>0</v>
      </c>
      <c r="H65" s="21">
        <f>SUM(H66,H71,H74)</f>
        <v>7</v>
      </c>
      <c r="I65" s="22">
        <f t="shared" si="0"/>
        <v>0.4375</v>
      </c>
      <c r="J65" s="40" t="str">
        <f>IF(I65&gt;=0.5,"Đạt","Không đạt")</f>
        <v>Không đạt</v>
      </c>
      <c r="L65" s="83"/>
    </row>
    <row r="66" spans="1:12" s="17" customFormat="1" ht="32.25" thickBot="1" x14ac:dyDescent="0.3">
      <c r="A66" s="28" t="s">
        <v>48</v>
      </c>
      <c r="B66" s="24">
        <f>SUM(B67:B70)</f>
        <v>8</v>
      </c>
      <c r="C66" s="24">
        <f>SUM(C67:C70)</f>
        <v>8</v>
      </c>
      <c r="D66" s="24">
        <f>SUM(D67:D70)</f>
        <v>7</v>
      </c>
      <c r="E66" s="25">
        <f>(D66/B66)</f>
        <v>0.875</v>
      </c>
      <c r="F66" s="24" t="str">
        <f>IF(E66&gt;=0.5,"Đạt","Không đạt")</f>
        <v>Đạt</v>
      </c>
      <c r="G66" s="24">
        <f>SUM(G67:G70)</f>
        <v>0</v>
      </c>
      <c r="H66" s="24">
        <f>SUM(H67:H70)</f>
        <v>4</v>
      </c>
      <c r="I66" s="26">
        <f t="shared" si="0"/>
        <v>0.5</v>
      </c>
      <c r="J66" s="24" t="str">
        <f>IF(I66&gt;=0.5,"Đạt","Không đạt")</f>
        <v>Đạt</v>
      </c>
      <c r="L66"/>
    </row>
    <row r="67" spans="1:12" ht="72.75" thickBot="1" x14ac:dyDescent="0.3">
      <c r="A67" s="9" t="s">
        <v>49</v>
      </c>
      <c r="B67" s="42">
        <v>2</v>
      </c>
      <c r="C67" s="14">
        <v>2</v>
      </c>
      <c r="D67" s="36">
        <v>2</v>
      </c>
      <c r="E67" s="44">
        <f t="shared" ref="E67:E70" si="13">(D67/B67)</f>
        <v>1</v>
      </c>
      <c r="F67" s="4" t="s">
        <v>190</v>
      </c>
      <c r="G67" s="59"/>
      <c r="H67" s="15">
        <v>2</v>
      </c>
      <c r="I67" s="16">
        <f t="shared" si="0"/>
        <v>1</v>
      </c>
      <c r="J67" s="51" t="s">
        <v>313</v>
      </c>
      <c r="L67" s="6" t="s">
        <v>111</v>
      </c>
    </row>
    <row r="68" spans="1:12" ht="48.75" thickBot="1" x14ac:dyDescent="0.3">
      <c r="A68" s="9" t="s">
        <v>50</v>
      </c>
      <c r="B68" s="42">
        <v>2</v>
      </c>
      <c r="C68" s="14">
        <v>2</v>
      </c>
      <c r="D68" s="36">
        <v>1</v>
      </c>
      <c r="E68" s="44">
        <f t="shared" si="13"/>
        <v>0.5</v>
      </c>
      <c r="F68" s="90" t="s">
        <v>300</v>
      </c>
      <c r="G68" s="59"/>
      <c r="H68" s="15">
        <v>1</v>
      </c>
      <c r="I68" s="16">
        <f t="shared" si="0"/>
        <v>0.5</v>
      </c>
      <c r="J68" s="51" t="s">
        <v>300</v>
      </c>
      <c r="L68" s="81" t="s">
        <v>250</v>
      </c>
    </row>
    <row r="69" spans="1:12" ht="132.75" thickBot="1" x14ac:dyDescent="0.3">
      <c r="A69" s="9" t="s">
        <v>51</v>
      </c>
      <c r="B69" s="42">
        <v>2</v>
      </c>
      <c r="C69" s="14">
        <v>2</v>
      </c>
      <c r="D69" s="36">
        <v>2</v>
      </c>
      <c r="E69" s="44">
        <f t="shared" si="13"/>
        <v>1</v>
      </c>
      <c r="F69" s="62" t="s">
        <v>301</v>
      </c>
      <c r="G69" s="59"/>
      <c r="H69" s="15">
        <v>0</v>
      </c>
      <c r="I69" s="16">
        <f t="shared" si="0"/>
        <v>0</v>
      </c>
      <c r="J69" s="62" t="s">
        <v>215</v>
      </c>
      <c r="L69" s="81" t="s">
        <v>251</v>
      </c>
    </row>
    <row r="70" spans="1:12" ht="72.75" thickBot="1" x14ac:dyDescent="0.3">
      <c r="A70" s="9" t="s">
        <v>52</v>
      </c>
      <c r="B70" s="42">
        <v>2</v>
      </c>
      <c r="C70" s="14">
        <v>2</v>
      </c>
      <c r="D70" s="36">
        <v>2</v>
      </c>
      <c r="E70" s="44">
        <f t="shared" si="13"/>
        <v>1</v>
      </c>
      <c r="F70" s="62" t="s">
        <v>193</v>
      </c>
      <c r="G70" s="59"/>
      <c r="H70" s="15">
        <v>1</v>
      </c>
      <c r="I70" s="16">
        <f t="shared" si="0"/>
        <v>0.5</v>
      </c>
      <c r="J70" s="62" t="s">
        <v>314</v>
      </c>
      <c r="L70" s="81" t="s">
        <v>249</v>
      </c>
    </row>
    <row r="71" spans="1:12" s="17" customFormat="1" ht="48" thickBot="1" x14ac:dyDescent="0.3">
      <c r="A71" s="28" t="s">
        <v>63</v>
      </c>
      <c r="B71" s="24">
        <f>SUM(B72:B73)</f>
        <v>4</v>
      </c>
      <c r="C71" s="24">
        <f>SUM(C72:C73)</f>
        <v>4</v>
      </c>
      <c r="D71" s="24">
        <f>SUM(D72:D73)</f>
        <v>3</v>
      </c>
      <c r="E71" s="25">
        <f>(D71/B71)</f>
        <v>0.75</v>
      </c>
      <c r="F71" s="24" t="str">
        <f>IF(E71&gt;=0.5,"Đạt","Không đạt")</f>
        <v>Đạt</v>
      </c>
      <c r="G71" s="24">
        <f>SUM(G72:G73)</f>
        <v>0</v>
      </c>
      <c r="H71" s="24">
        <f>SUM(H72:H73)</f>
        <v>2</v>
      </c>
      <c r="I71" s="26">
        <f t="shared" si="0"/>
        <v>0.5</v>
      </c>
      <c r="J71" s="24" t="str">
        <f>IF(I71&gt;=0.5,"Đạt","Không đạt")</f>
        <v>Đạt</v>
      </c>
      <c r="L71" s="51"/>
    </row>
    <row r="72" spans="1:12" ht="48.75" thickBot="1" x14ac:dyDescent="0.3">
      <c r="A72" s="9" t="s">
        <v>53</v>
      </c>
      <c r="B72" s="42">
        <v>2</v>
      </c>
      <c r="C72" s="14">
        <v>2</v>
      </c>
      <c r="D72" s="36">
        <v>2</v>
      </c>
      <c r="E72" s="44">
        <f t="shared" ref="E72:E73" si="14">(D72/B72)</f>
        <v>1</v>
      </c>
      <c r="F72" s="4" t="s">
        <v>194</v>
      </c>
      <c r="G72" s="59"/>
      <c r="H72" s="15">
        <v>2</v>
      </c>
      <c r="I72" s="16">
        <f t="shared" si="0"/>
        <v>1</v>
      </c>
      <c r="J72" s="62" t="s">
        <v>287</v>
      </c>
      <c r="L72" s="78" t="s">
        <v>252</v>
      </c>
    </row>
    <row r="73" spans="1:12" ht="48.75" thickBot="1" x14ac:dyDescent="0.3">
      <c r="A73" s="9" t="s">
        <v>54</v>
      </c>
      <c r="B73" s="42">
        <v>2</v>
      </c>
      <c r="C73" s="14">
        <v>2</v>
      </c>
      <c r="D73" s="36">
        <v>1</v>
      </c>
      <c r="E73" s="44">
        <f t="shared" si="14"/>
        <v>0.5</v>
      </c>
      <c r="F73" s="4" t="s">
        <v>302</v>
      </c>
      <c r="G73" s="59">
        <v>0</v>
      </c>
      <c r="H73" s="15">
        <v>0</v>
      </c>
      <c r="I73" s="16">
        <f t="shared" si="0"/>
        <v>0</v>
      </c>
      <c r="J73" s="4" t="s">
        <v>302</v>
      </c>
      <c r="L73" s="78" t="s">
        <v>253</v>
      </c>
    </row>
    <row r="74" spans="1:12" s="17" customFormat="1" ht="32.25" thickBot="1" x14ac:dyDescent="0.3">
      <c r="A74" s="28" t="s">
        <v>62</v>
      </c>
      <c r="B74" s="24">
        <f>SUM(B75:B76)</f>
        <v>4</v>
      </c>
      <c r="C74" s="24">
        <f>SUM(C75:C76)</f>
        <v>4</v>
      </c>
      <c r="D74" s="24">
        <f>SUM(D75:D76)</f>
        <v>2</v>
      </c>
      <c r="E74" s="25">
        <f>(D74/B74)</f>
        <v>0.5</v>
      </c>
      <c r="F74" s="24" t="str">
        <f>IF(E74&gt;=0.5,"Đạt","Không đạt")</f>
        <v>Đạt</v>
      </c>
      <c r="G74" s="24">
        <f>SUM(G75:G76)</f>
        <v>0</v>
      </c>
      <c r="H74" s="24">
        <f>SUM(H75:H76)</f>
        <v>1</v>
      </c>
      <c r="I74" s="26">
        <f t="shared" si="0"/>
        <v>0.25</v>
      </c>
      <c r="J74" s="24" t="str">
        <f>IF(I74&gt;=0.5,"Đạt","Không đạt")</f>
        <v>Không đạt</v>
      </c>
      <c r="L74" s="51"/>
    </row>
    <row r="75" spans="1:12" ht="48.75" thickBot="1" x14ac:dyDescent="0.3">
      <c r="A75" s="9" t="s">
        <v>55</v>
      </c>
      <c r="B75" s="42">
        <v>2</v>
      </c>
      <c r="C75" s="14">
        <v>2</v>
      </c>
      <c r="D75" s="36">
        <v>2</v>
      </c>
      <c r="E75" s="44">
        <f t="shared" ref="E75:E76" si="15">(D75/B75)</f>
        <v>1</v>
      </c>
      <c r="F75" s="51" t="s">
        <v>303</v>
      </c>
      <c r="G75" s="59"/>
      <c r="H75" s="15">
        <v>1</v>
      </c>
      <c r="I75" s="16">
        <f t="shared" si="0"/>
        <v>0.5</v>
      </c>
      <c r="J75" s="51"/>
      <c r="L75" s="78" t="s">
        <v>254</v>
      </c>
    </row>
    <row r="76" spans="1:12" ht="36.75" thickBot="1" x14ac:dyDescent="0.3">
      <c r="A76" s="9" t="s">
        <v>56</v>
      </c>
      <c r="B76" s="42">
        <v>2</v>
      </c>
      <c r="C76" s="14">
        <v>2</v>
      </c>
      <c r="D76" s="36">
        <v>0</v>
      </c>
      <c r="E76" s="44">
        <f t="shared" si="15"/>
        <v>0</v>
      </c>
      <c r="F76" s="76" t="s">
        <v>196</v>
      </c>
      <c r="G76" s="59"/>
      <c r="H76" s="15">
        <v>0</v>
      </c>
      <c r="I76" s="16">
        <f t="shared" si="0"/>
        <v>0</v>
      </c>
      <c r="J76" s="51"/>
      <c r="L76" s="6" t="s">
        <v>119</v>
      </c>
    </row>
    <row r="77" spans="1:12" ht="16.5" thickBot="1" x14ac:dyDescent="0.3">
      <c r="A77" s="10" t="s">
        <v>57</v>
      </c>
      <c r="B77" s="41">
        <f>SUM(B15,B29,B65)</f>
        <v>88</v>
      </c>
      <c r="C77" s="5">
        <f>SUM(C15,C29,C65)</f>
        <v>88</v>
      </c>
      <c r="D77" s="12">
        <f>SUM(D15,D29,D65)</f>
        <v>83</v>
      </c>
      <c r="E77" s="56">
        <f>(D77/B77)</f>
        <v>0.94318181818181823</v>
      </c>
      <c r="F77" s="3"/>
      <c r="G77" s="58">
        <f>SUM(G15,G29,G65)</f>
        <v>0</v>
      </c>
      <c r="H77" s="12">
        <f>SUM(H15,H29,H65)</f>
        <v>65</v>
      </c>
      <c r="I77" s="56">
        <f t="shared" si="0"/>
        <v>0.73863636363636365</v>
      </c>
      <c r="J77" s="3"/>
    </row>
    <row r="78" spans="1:12" ht="16.5" thickBot="1" x14ac:dyDescent="0.3">
      <c r="A78" s="10" t="s">
        <v>58</v>
      </c>
      <c r="B78" s="41">
        <v>100</v>
      </c>
      <c r="C78" s="5">
        <f>(C77*B78)/B77</f>
        <v>100</v>
      </c>
      <c r="D78" s="13">
        <f>(D77*B78)/B77</f>
        <v>94.318181818181813</v>
      </c>
      <c r="E78" s="56">
        <f>(D78/B78)</f>
        <v>0.94318181818181812</v>
      </c>
      <c r="F78" s="3"/>
      <c r="G78" s="60">
        <f>(G77/B77)*100</f>
        <v>0</v>
      </c>
      <c r="H78" s="13">
        <f>(H77*B78)/B77</f>
        <v>73.86363636363636</v>
      </c>
      <c r="I78" s="56">
        <f t="shared" si="0"/>
        <v>0.73863636363636365</v>
      </c>
      <c r="J78" s="3"/>
    </row>
    <row r="79" spans="1:12" ht="36" customHeight="1" thickBot="1" x14ac:dyDescent="0.3">
      <c r="A79" s="10" t="s">
        <v>59</v>
      </c>
      <c r="B79" s="11"/>
      <c r="C79" s="11"/>
      <c r="D79" s="116"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17"/>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16"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17"/>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07" t="s">
        <v>74</v>
      </c>
      <c r="B81" s="108"/>
      <c r="C81" s="108"/>
      <c r="D81" s="108"/>
      <c r="E81" s="108"/>
      <c r="H81" s="109" t="s">
        <v>75</v>
      </c>
      <c r="I81" s="110"/>
      <c r="J81" s="110"/>
    </row>
    <row r="85" spans="1:10" ht="15.6" customHeight="1" x14ac:dyDescent="0.25">
      <c r="A85" s="106"/>
      <c r="B85" s="106"/>
      <c r="C85" s="106"/>
      <c r="D85" s="106"/>
      <c r="I85" s="104"/>
      <c r="J85" s="105"/>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4" zoomScale="90" zoomScaleNormal="90" workbookViewId="0">
      <selection activeCell="J88" sqref="J8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s>
  <sheetData>
    <row r="6" spans="1:13" ht="18.75" x14ac:dyDescent="0.25">
      <c r="A6" s="102" t="s">
        <v>60</v>
      </c>
      <c r="B6" s="102"/>
      <c r="C6" s="102"/>
      <c r="D6" s="102"/>
      <c r="E6" s="102"/>
      <c r="F6" s="102"/>
      <c r="G6" s="102"/>
      <c r="H6" s="102"/>
      <c r="I6" s="102"/>
      <c r="J6" s="102"/>
    </row>
    <row r="7" spans="1:13" ht="18.75" x14ac:dyDescent="0.25">
      <c r="A7" s="102" t="s">
        <v>61</v>
      </c>
      <c r="B7" s="102"/>
      <c r="C7" s="102"/>
      <c r="D7" s="102"/>
      <c r="E7" s="102"/>
      <c r="F7" s="102"/>
      <c r="G7" s="102"/>
      <c r="H7" s="102"/>
      <c r="I7" s="102"/>
      <c r="J7" s="102"/>
    </row>
    <row r="8" spans="1:13" ht="16.5" x14ac:dyDescent="0.25">
      <c r="A8" s="103" t="s">
        <v>316</v>
      </c>
      <c r="B8" s="103"/>
      <c r="C8" s="103"/>
      <c r="D8" s="103"/>
      <c r="E8" s="103"/>
      <c r="F8" s="103"/>
      <c r="G8" s="103"/>
      <c r="H8" s="103"/>
      <c r="I8" s="103"/>
      <c r="J8" s="103"/>
    </row>
    <row r="9" spans="1:13" ht="16.5" x14ac:dyDescent="0.25">
      <c r="A9" s="103" t="s">
        <v>82</v>
      </c>
      <c r="B9" s="103"/>
      <c r="C9" s="103"/>
      <c r="D9" s="103"/>
      <c r="E9" s="103"/>
      <c r="F9" s="103"/>
      <c r="G9" s="103"/>
      <c r="H9" s="103"/>
      <c r="I9" s="103"/>
      <c r="J9" s="103"/>
    </row>
    <row r="10" spans="1:13" ht="16.5" x14ac:dyDescent="0.25">
      <c r="A10" s="103" t="s">
        <v>81</v>
      </c>
      <c r="B10" s="103"/>
      <c r="C10" s="103"/>
      <c r="D10" s="103"/>
      <c r="E10" s="103"/>
      <c r="F10" s="103"/>
      <c r="G10" s="103"/>
      <c r="H10" s="103"/>
      <c r="I10" s="103"/>
      <c r="J10" s="103"/>
    </row>
    <row r="11" spans="1:13" ht="20.45" customHeight="1" x14ac:dyDescent="0.25">
      <c r="A11" s="61" t="s">
        <v>80</v>
      </c>
      <c r="B11" s="61"/>
      <c r="C11" s="61"/>
      <c r="D11" s="61"/>
      <c r="E11" s="61"/>
      <c r="F11" s="61"/>
      <c r="G11" s="61"/>
      <c r="H11" s="61"/>
      <c r="I11" s="61"/>
      <c r="J11" s="61"/>
    </row>
    <row r="12" spans="1:13" ht="9.6" customHeight="1" thickBot="1" x14ac:dyDescent="0.4">
      <c r="B12" s="18"/>
      <c r="C12" s="18"/>
      <c r="D12" s="34"/>
      <c r="E12" s="34"/>
      <c r="F12" s="18"/>
      <c r="G12" s="18"/>
      <c r="H12" s="18"/>
      <c r="I12" s="18"/>
      <c r="J12" s="49"/>
    </row>
    <row r="13" spans="1:13" ht="17.45" customHeight="1" thickBot="1" x14ac:dyDescent="0.3">
      <c r="A13" s="111" t="s">
        <v>0</v>
      </c>
      <c r="B13" s="111" t="s">
        <v>1</v>
      </c>
      <c r="C13" s="111" t="s">
        <v>1</v>
      </c>
      <c r="D13" s="113" t="s">
        <v>2</v>
      </c>
      <c r="E13" s="114"/>
      <c r="F13" s="115"/>
      <c r="G13" s="113" t="s">
        <v>3</v>
      </c>
      <c r="H13" s="114"/>
      <c r="I13" s="114"/>
      <c r="J13" s="115"/>
      <c r="M13" s="19"/>
    </row>
    <row r="14" spans="1:13" ht="158.25" thickBot="1" x14ac:dyDescent="0.3">
      <c r="A14" s="112"/>
      <c r="B14" s="112"/>
      <c r="C14" s="112"/>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17</v>
      </c>
      <c r="E15" s="22">
        <f>(D15/B15)</f>
        <v>0.85</v>
      </c>
      <c r="F15" s="40" t="str">
        <f>IF(E15&gt;=0.5,"Đạt","Không đạt")</f>
        <v>Đạt</v>
      </c>
      <c r="G15" s="21">
        <f>SUM(G16,G23,G26)</f>
        <v>0</v>
      </c>
      <c r="H15" s="21">
        <f>SUM(H16,H23,H26)</f>
        <v>9</v>
      </c>
      <c r="I15" s="22">
        <f t="shared" ref="I15:I78" si="0">(H15/B15)</f>
        <v>0.45</v>
      </c>
      <c r="J15" s="40" t="str">
        <f>IF(I15&gt;=0.5,"Đạt","Không đạt")</f>
        <v>Không đạt</v>
      </c>
    </row>
    <row r="16" spans="1:13" s="17" customFormat="1" ht="32.25" thickBot="1" x14ac:dyDescent="0.3">
      <c r="A16" s="23" t="s">
        <v>5</v>
      </c>
      <c r="B16" s="24">
        <f>SUM(B17:B22)</f>
        <v>12</v>
      </c>
      <c r="C16" s="24">
        <f>SUM(C17:C22)</f>
        <v>12</v>
      </c>
      <c r="D16" s="24">
        <f>SUM(D17:D22)</f>
        <v>12</v>
      </c>
      <c r="E16" s="25">
        <f>(D16/B16)</f>
        <v>1</v>
      </c>
      <c r="F16" s="24" t="str">
        <f>IF(E16&gt;=0.5,"Đạt"," Không đạt")</f>
        <v>Đạt</v>
      </c>
      <c r="G16" s="24">
        <f>SUM(G17:G22)</f>
        <v>0</v>
      </c>
      <c r="H16" s="24">
        <f>SUM(H17:H22)</f>
        <v>6</v>
      </c>
      <c r="I16" s="26">
        <f t="shared" si="0"/>
        <v>0.5</v>
      </c>
      <c r="J16" s="24" t="str">
        <f>IF(I16&gt;=0.5,"Đạt","Không đạt")</f>
        <v>Đạt</v>
      </c>
      <c r="L16" s="80" t="s">
        <v>221</v>
      </c>
    </row>
    <row r="17" spans="1:12" ht="172.5" thickBot="1" x14ac:dyDescent="0.3">
      <c r="A17" s="4" t="s">
        <v>6</v>
      </c>
      <c r="B17" s="42">
        <v>2</v>
      </c>
      <c r="C17" s="3">
        <v>2</v>
      </c>
      <c r="D17" s="36">
        <v>2</v>
      </c>
      <c r="E17" s="44">
        <f>(D17/B17)</f>
        <v>1</v>
      </c>
      <c r="F17" s="66"/>
      <c r="G17" s="59"/>
      <c r="H17" s="15">
        <v>2</v>
      </c>
      <c r="I17" s="16">
        <f t="shared" si="0"/>
        <v>1</v>
      </c>
      <c r="J17" s="94" t="s">
        <v>317</v>
      </c>
      <c r="L17" s="78" t="s">
        <v>222</v>
      </c>
    </row>
    <row r="18" spans="1:12" ht="108.75" thickBot="1" x14ac:dyDescent="0.3">
      <c r="A18" s="6" t="s">
        <v>7</v>
      </c>
      <c r="B18" s="42">
        <v>2</v>
      </c>
      <c r="C18" s="3">
        <v>2</v>
      </c>
      <c r="D18" s="36">
        <v>2</v>
      </c>
      <c r="E18" s="44">
        <f t="shared" ref="E18:E22" si="1">(D18/B18)</f>
        <v>1</v>
      </c>
      <c r="F18" s="62"/>
      <c r="G18" s="59"/>
      <c r="H18" s="15">
        <v>1</v>
      </c>
      <c r="I18" s="16">
        <f t="shared" si="0"/>
        <v>0.5</v>
      </c>
      <c r="J18" s="62" t="s">
        <v>318</v>
      </c>
      <c r="L18" s="6" t="s">
        <v>218</v>
      </c>
    </row>
    <row r="19" spans="1:12" ht="84.75" thickBot="1" x14ac:dyDescent="0.3">
      <c r="A19" s="6" t="s">
        <v>8</v>
      </c>
      <c r="B19" s="42">
        <v>2</v>
      </c>
      <c r="C19" s="3">
        <v>2</v>
      </c>
      <c r="D19" s="36">
        <v>2</v>
      </c>
      <c r="E19" s="44">
        <f t="shared" si="1"/>
        <v>1</v>
      </c>
      <c r="F19" s="62"/>
      <c r="G19" s="59"/>
      <c r="H19" s="15">
        <v>0</v>
      </c>
      <c r="I19" s="16">
        <f t="shared" si="0"/>
        <v>0</v>
      </c>
      <c r="J19" s="62" t="s">
        <v>320</v>
      </c>
      <c r="L19" s="6" t="s">
        <v>219</v>
      </c>
    </row>
    <row r="20" spans="1:12" ht="84.75" thickBot="1" x14ac:dyDescent="0.3">
      <c r="A20" s="6" t="s">
        <v>9</v>
      </c>
      <c r="B20" s="42">
        <v>2</v>
      </c>
      <c r="C20" s="3">
        <v>2</v>
      </c>
      <c r="D20" s="36">
        <v>2</v>
      </c>
      <c r="E20" s="44">
        <f t="shared" si="1"/>
        <v>1</v>
      </c>
      <c r="F20" s="91"/>
      <c r="G20" s="59"/>
      <c r="H20" s="15">
        <v>2</v>
      </c>
      <c r="I20" s="16">
        <f t="shared" si="0"/>
        <v>1</v>
      </c>
      <c r="J20" s="62" t="s">
        <v>319</v>
      </c>
      <c r="L20" s="6" t="s">
        <v>87</v>
      </c>
    </row>
    <row r="21" spans="1:12" ht="60.75" thickBot="1" x14ac:dyDescent="0.3">
      <c r="A21" s="6" t="s">
        <v>10</v>
      </c>
      <c r="B21" s="42">
        <v>2</v>
      </c>
      <c r="C21" s="3">
        <v>2</v>
      </c>
      <c r="D21" s="36">
        <v>2</v>
      </c>
      <c r="E21" s="44">
        <f t="shared" si="1"/>
        <v>1</v>
      </c>
      <c r="F21" s="91"/>
      <c r="G21" s="59"/>
      <c r="H21" s="15">
        <v>1</v>
      </c>
      <c r="I21" s="16">
        <f t="shared" si="0"/>
        <v>0.5</v>
      </c>
      <c r="J21" s="62" t="s">
        <v>279</v>
      </c>
      <c r="L21" s="6" t="s">
        <v>220</v>
      </c>
    </row>
    <row r="22" spans="1:12" ht="80.25" customHeight="1" thickBot="1" x14ac:dyDescent="0.3">
      <c r="A22" s="6" t="s">
        <v>11</v>
      </c>
      <c r="B22" s="42">
        <v>2</v>
      </c>
      <c r="C22" s="3">
        <v>2</v>
      </c>
      <c r="D22" s="36">
        <v>2</v>
      </c>
      <c r="E22" s="44">
        <f t="shared" si="1"/>
        <v>1</v>
      </c>
      <c r="F22" s="62"/>
      <c r="G22" s="59"/>
      <c r="H22" s="15">
        <v>0</v>
      </c>
      <c r="I22" s="16">
        <f t="shared" si="0"/>
        <v>0</v>
      </c>
      <c r="J22" s="62" t="s">
        <v>90</v>
      </c>
      <c r="L22" s="79" t="s">
        <v>89</v>
      </c>
    </row>
    <row r="23" spans="1:12" s="17" customFormat="1" ht="32.25" thickBot="1" x14ac:dyDescent="0.3">
      <c r="A23" s="23" t="s">
        <v>12</v>
      </c>
      <c r="B23" s="24">
        <f>SUM(B24:B25)</f>
        <v>4</v>
      </c>
      <c r="C23" s="24">
        <f>SUM(C24:C25)</f>
        <v>4</v>
      </c>
      <c r="D23" s="24">
        <f>SUM(D24:D25)</f>
        <v>2</v>
      </c>
      <c r="E23" s="25">
        <f>(D23/B23)</f>
        <v>0.5</v>
      </c>
      <c r="F23" s="24" t="str">
        <f>IF(E23&gt;=0.5,"Đạt","Không đạt")</f>
        <v>Đạt</v>
      </c>
      <c r="G23" s="24">
        <f>SUM(G24:G25)</f>
        <v>0</v>
      </c>
      <c r="H23" s="24">
        <f>SUM(H24:H25)</f>
        <v>1</v>
      </c>
      <c r="I23" s="26">
        <f>(H23/B23)</f>
        <v>0.25</v>
      </c>
      <c r="J23" s="45" t="str">
        <f>IF(I23&gt;=0.5,"Đạt","Không đạt")</f>
        <v>Không đạt</v>
      </c>
      <c r="L23"/>
    </row>
    <row r="24" spans="1:12" ht="264.75" thickBot="1" x14ac:dyDescent="0.3">
      <c r="A24" s="6" t="s">
        <v>70</v>
      </c>
      <c r="B24" s="43">
        <v>2</v>
      </c>
      <c r="C24" s="7">
        <v>2</v>
      </c>
      <c r="D24" s="36">
        <v>0</v>
      </c>
      <c r="E24" s="44">
        <f t="shared" ref="E24:E25" si="2">(D24/B24)</f>
        <v>0</v>
      </c>
      <c r="F24" s="54"/>
      <c r="G24" s="59"/>
      <c r="H24" s="15">
        <v>0</v>
      </c>
      <c r="I24" s="16">
        <f t="shared" si="0"/>
        <v>0</v>
      </c>
      <c r="J24" s="54" t="s">
        <v>321</v>
      </c>
      <c r="L24" s="79" t="s">
        <v>223</v>
      </c>
    </row>
    <row r="25" spans="1:12" ht="64.5" thickBot="1" x14ac:dyDescent="0.3">
      <c r="A25" s="4" t="s">
        <v>13</v>
      </c>
      <c r="B25" s="42">
        <v>2</v>
      </c>
      <c r="C25" s="3">
        <v>2</v>
      </c>
      <c r="D25" s="36">
        <v>2</v>
      </c>
      <c r="E25" s="44">
        <f t="shared" si="2"/>
        <v>1</v>
      </c>
      <c r="F25" s="51"/>
      <c r="G25" s="59">
        <v>0</v>
      </c>
      <c r="H25" s="15">
        <v>1</v>
      </c>
      <c r="I25" s="16">
        <f t="shared" si="0"/>
        <v>0.5</v>
      </c>
      <c r="J25" s="53" t="s">
        <v>130</v>
      </c>
      <c r="L25" s="81" t="s">
        <v>237</v>
      </c>
    </row>
    <row r="26" spans="1:12" s="17" customFormat="1" ht="32.25" thickBot="1" x14ac:dyDescent="0.3">
      <c r="A26" s="23" t="s">
        <v>14</v>
      </c>
      <c r="B26" s="24">
        <f>SUM(B27:B28)</f>
        <v>4</v>
      </c>
      <c r="C26" s="24">
        <f>SUM(C27:C28)</f>
        <v>4</v>
      </c>
      <c r="D26" s="24">
        <f>SUM(D27:D28)</f>
        <v>3</v>
      </c>
      <c r="E26" s="25">
        <f>(D26/B26)</f>
        <v>0.75</v>
      </c>
      <c r="F26" s="24" t="str">
        <f>IF(E26&gt;=0.5,"Đạt","Không đạt")</f>
        <v>Đạt</v>
      </c>
      <c r="G26" s="24">
        <f>SUM(G27:G28)</f>
        <v>0</v>
      </c>
      <c r="H26" s="24">
        <f>SUM(H27:H28)</f>
        <v>2</v>
      </c>
      <c r="I26" s="26">
        <f>(H26/B26)</f>
        <v>0.5</v>
      </c>
      <c r="J26" s="46" t="str">
        <f>IF(I26&gt;=0.5,"Đạt","Không đạt")</f>
        <v>Đạt</v>
      </c>
      <c r="L26" s="82"/>
    </row>
    <row r="27" spans="1:12" ht="96.75" thickBot="1" x14ac:dyDescent="0.3">
      <c r="A27" s="6" t="s">
        <v>15</v>
      </c>
      <c r="B27" s="42">
        <v>2</v>
      </c>
      <c r="C27" s="3">
        <v>2</v>
      </c>
      <c r="D27" s="36">
        <v>2</v>
      </c>
      <c r="E27" s="44">
        <f t="shared" ref="E27:E28" si="3">(D27/B27)</f>
        <v>1</v>
      </c>
      <c r="F27" s="74" t="s">
        <v>296</v>
      </c>
      <c r="G27" s="59"/>
      <c r="H27" s="15">
        <v>2</v>
      </c>
      <c r="I27" s="16">
        <f t="shared" si="0"/>
        <v>1</v>
      </c>
      <c r="J27" s="74" t="s">
        <v>296</v>
      </c>
      <c r="L27" s="79" t="s">
        <v>224</v>
      </c>
    </row>
    <row r="28" spans="1:12" ht="72.75" thickBot="1" x14ac:dyDescent="0.3">
      <c r="A28" s="4" t="s">
        <v>16</v>
      </c>
      <c r="B28" s="42">
        <v>2</v>
      </c>
      <c r="C28" s="3">
        <v>2</v>
      </c>
      <c r="D28" s="36">
        <v>1</v>
      </c>
      <c r="E28" s="44">
        <f t="shared" si="3"/>
        <v>0.5</v>
      </c>
      <c r="F28" s="51" t="s">
        <v>307</v>
      </c>
      <c r="G28" s="59"/>
      <c r="H28" s="15">
        <v>0</v>
      </c>
      <c r="I28" s="16">
        <f t="shared" si="0"/>
        <v>0</v>
      </c>
      <c r="J28" s="53" t="s">
        <v>322</v>
      </c>
      <c r="L28" s="87" t="s">
        <v>238</v>
      </c>
    </row>
    <row r="29" spans="1:12" s="17" customFormat="1" ht="32.25" thickBot="1" x14ac:dyDescent="0.3">
      <c r="A29" s="20" t="s">
        <v>17</v>
      </c>
      <c r="B29" s="21">
        <f>SUM(B30,B33,B40,B45,B48,B51,B54,B59,B62)</f>
        <v>52</v>
      </c>
      <c r="C29" s="21">
        <f>SUM(C30,C33,C40,C45,C48,C51,C54,C59,C62)</f>
        <v>52</v>
      </c>
      <c r="D29" s="21">
        <f>SUM(D30,D33,D40,D45,D48,D51,D54,D59,D62)</f>
        <v>52</v>
      </c>
      <c r="E29" s="22">
        <f>(D29/B29)</f>
        <v>1</v>
      </c>
      <c r="F29" s="40" t="str">
        <f>IF(E29&gt;=0.5,"Đạt","Không đạt")</f>
        <v>Đạt</v>
      </c>
      <c r="G29" s="21">
        <f>SUM(G30,G33,G40,G45,G48,G51,G54,G59,G62)</f>
        <v>0</v>
      </c>
      <c r="H29" s="21">
        <f>SUM(H30,H33,H40,H45,H48,H51,H54,H59,H62)</f>
        <v>41</v>
      </c>
      <c r="I29" s="22">
        <f t="shared" si="0"/>
        <v>0.78846153846153844</v>
      </c>
      <c r="J29" s="47" t="str">
        <f>IF(I29&gt;=0.5,"Đạt","Không đạt")</f>
        <v>Đạt</v>
      </c>
      <c r="L29" s="83"/>
    </row>
    <row r="30" spans="1:12" s="17" customFormat="1" ht="60.75" customHeight="1" thickBot="1" x14ac:dyDescent="0.3">
      <c r="A30" s="23" t="s">
        <v>18</v>
      </c>
      <c r="B30" s="24">
        <f>SUM(B31:B32)</f>
        <v>4</v>
      </c>
      <c r="C30" s="24">
        <f>SUM(C31:C32)</f>
        <v>4</v>
      </c>
      <c r="D30" s="24">
        <f>SUM(D31:D32)</f>
        <v>4</v>
      </c>
      <c r="E30" s="25">
        <f>(D30/B30)</f>
        <v>1</v>
      </c>
      <c r="F30" s="24" t="str">
        <f>IF(E30&gt;=0.5,"Đạt","Không đạt")</f>
        <v>Đạt</v>
      </c>
      <c r="G30" s="24">
        <f>SUM(G31:G32)</f>
        <v>0</v>
      </c>
      <c r="H30" s="24">
        <f>SUM(H31:H32)</f>
        <v>4</v>
      </c>
      <c r="I30" s="26">
        <f t="shared" si="0"/>
        <v>1</v>
      </c>
      <c r="J30" s="48" t="str">
        <f>IF(I30&gt;=0.5,"Đạt","Không đạt")</f>
        <v>Đạt</v>
      </c>
      <c r="L30" s="84"/>
    </row>
    <row r="31" spans="1:12" ht="108.75" thickBot="1" x14ac:dyDescent="0.3">
      <c r="A31" s="6" t="s">
        <v>19</v>
      </c>
      <c r="B31" s="42">
        <v>2</v>
      </c>
      <c r="C31" s="3">
        <v>2</v>
      </c>
      <c r="D31" s="36">
        <v>2</v>
      </c>
      <c r="E31" s="44">
        <f t="shared" ref="E31:E32" si="4">(D31/B31)</f>
        <v>1</v>
      </c>
      <c r="F31" s="62"/>
      <c r="G31" s="59"/>
      <c r="H31" s="15">
        <v>2</v>
      </c>
      <c r="I31" s="16">
        <f t="shared" si="0"/>
        <v>1</v>
      </c>
      <c r="J31" s="62" t="s">
        <v>323</v>
      </c>
      <c r="L31" s="85" t="s">
        <v>239</v>
      </c>
    </row>
    <row r="32" spans="1:12" ht="24.75" thickBot="1" x14ac:dyDescent="0.3">
      <c r="A32" s="6" t="s">
        <v>20</v>
      </c>
      <c r="B32" s="42">
        <v>2</v>
      </c>
      <c r="C32" s="3">
        <v>2</v>
      </c>
      <c r="D32" s="36">
        <v>2</v>
      </c>
      <c r="E32" s="44">
        <f t="shared" si="4"/>
        <v>1</v>
      </c>
      <c r="F32" s="62"/>
      <c r="G32" s="59"/>
      <c r="H32" s="15">
        <v>2</v>
      </c>
      <c r="I32" s="16">
        <f t="shared" si="0"/>
        <v>1</v>
      </c>
      <c r="J32" s="69" t="s">
        <v>309</v>
      </c>
      <c r="L32" s="83" t="s">
        <v>225</v>
      </c>
    </row>
    <row r="33" spans="1:12" s="17" customFormat="1" ht="32.25" thickBot="1" x14ac:dyDescent="0.3">
      <c r="A33" s="23" t="s">
        <v>21</v>
      </c>
      <c r="B33" s="24">
        <f>SUM(B34:B39)</f>
        <v>12</v>
      </c>
      <c r="C33" s="24">
        <f>SUM(C34:C39)</f>
        <v>12</v>
      </c>
      <c r="D33" s="24">
        <f>SUM(D34:D39)</f>
        <v>12</v>
      </c>
      <c r="E33" s="25">
        <f>(D33/B33)</f>
        <v>1</v>
      </c>
      <c r="F33" s="24" t="str">
        <f>IF(E33&gt;=0.5,"Đạt","Không đạt")</f>
        <v>Đạt</v>
      </c>
      <c r="G33" s="24">
        <f>SUM(G34:G39)</f>
        <v>0</v>
      </c>
      <c r="H33" s="24">
        <f>SUM(H34:H39)</f>
        <v>8</v>
      </c>
      <c r="I33" s="26">
        <f t="shared" si="0"/>
        <v>0.66666666666666663</v>
      </c>
      <c r="J33" s="48" t="str">
        <f>IF(I33&gt;=0.5,"Đạt","Không đạt")</f>
        <v>Đạt</v>
      </c>
      <c r="L33" s="78"/>
    </row>
    <row r="34" spans="1:12" ht="51.75" thickBot="1" x14ac:dyDescent="0.3">
      <c r="A34" s="8" t="s">
        <v>22</v>
      </c>
      <c r="B34" s="42">
        <v>2</v>
      </c>
      <c r="C34" s="3">
        <v>2</v>
      </c>
      <c r="D34" s="36">
        <v>2</v>
      </c>
      <c r="E34" s="44">
        <f t="shared" ref="E34:E39" si="5">(D34/B34)</f>
        <v>1</v>
      </c>
      <c r="F34" s="77"/>
      <c r="G34" s="59"/>
      <c r="H34" s="15">
        <v>2</v>
      </c>
      <c r="I34" s="16">
        <f t="shared" si="0"/>
        <v>1</v>
      </c>
      <c r="J34" s="74" t="s">
        <v>93</v>
      </c>
      <c r="L34" s="6" t="s">
        <v>226</v>
      </c>
    </row>
    <row r="35" spans="1:12" ht="45.75" customHeight="1" thickBot="1" x14ac:dyDescent="0.3">
      <c r="A35" s="6" t="s">
        <v>23</v>
      </c>
      <c r="B35" s="42">
        <v>2</v>
      </c>
      <c r="C35" s="3">
        <v>2</v>
      </c>
      <c r="D35" s="36">
        <v>2</v>
      </c>
      <c r="E35" s="44">
        <f t="shared" si="5"/>
        <v>1</v>
      </c>
      <c r="F35" s="75"/>
      <c r="G35" s="59"/>
      <c r="H35" s="15">
        <v>2</v>
      </c>
      <c r="I35" s="16">
        <f t="shared" si="0"/>
        <v>1</v>
      </c>
      <c r="J35" s="51" t="s">
        <v>94</v>
      </c>
      <c r="L35" s="6" t="s">
        <v>227</v>
      </c>
    </row>
    <row r="36" spans="1:12" ht="48.75" thickBot="1" x14ac:dyDescent="0.3">
      <c r="A36" s="6" t="s">
        <v>24</v>
      </c>
      <c r="B36" s="42">
        <v>2</v>
      </c>
      <c r="C36" s="3">
        <v>2</v>
      </c>
      <c r="D36" s="36">
        <v>2</v>
      </c>
      <c r="E36" s="44">
        <f t="shared" si="5"/>
        <v>1</v>
      </c>
      <c r="F36" s="67"/>
      <c r="G36" s="59"/>
      <c r="H36" s="15">
        <v>2</v>
      </c>
      <c r="I36" s="16">
        <f t="shared" si="0"/>
        <v>1</v>
      </c>
      <c r="J36" s="67" t="s">
        <v>95</v>
      </c>
      <c r="L36" s="78" t="s">
        <v>241</v>
      </c>
    </row>
    <row r="37" spans="1:12" ht="48.75" thickBot="1" x14ac:dyDescent="0.3">
      <c r="A37" s="6" t="s">
        <v>25</v>
      </c>
      <c r="B37" s="42">
        <v>2</v>
      </c>
      <c r="C37" s="3">
        <v>2</v>
      </c>
      <c r="D37" s="36">
        <v>2</v>
      </c>
      <c r="E37" s="44">
        <f t="shared" si="5"/>
        <v>1</v>
      </c>
      <c r="F37" s="91"/>
      <c r="G37" s="59"/>
      <c r="H37" s="15">
        <v>2</v>
      </c>
      <c r="I37" s="16">
        <f t="shared" si="0"/>
        <v>1</v>
      </c>
      <c r="J37" s="51"/>
      <c r="L37" s="78" t="s">
        <v>240</v>
      </c>
    </row>
    <row r="38" spans="1:12" ht="24.75" thickBot="1" x14ac:dyDescent="0.3">
      <c r="A38" s="6" t="s">
        <v>26</v>
      </c>
      <c r="B38" s="42">
        <v>2</v>
      </c>
      <c r="C38" s="3">
        <v>2</v>
      </c>
      <c r="D38" s="36">
        <v>2</v>
      </c>
      <c r="E38" s="44">
        <f t="shared" si="5"/>
        <v>1</v>
      </c>
      <c r="F38" s="91"/>
      <c r="G38" s="59"/>
      <c r="H38" s="15">
        <v>0</v>
      </c>
      <c r="I38" s="16">
        <f t="shared" si="0"/>
        <v>0</v>
      </c>
      <c r="J38" s="51" t="s">
        <v>97</v>
      </c>
      <c r="L38" s="79" t="s">
        <v>228</v>
      </c>
    </row>
    <row r="39" spans="1:12" ht="60.75" thickBot="1" x14ac:dyDescent="0.3">
      <c r="A39" s="6" t="s">
        <v>27</v>
      </c>
      <c r="B39" s="42">
        <v>2</v>
      </c>
      <c r="C39" s="3">
        <v>2</v>
      </c>
      <c r="D39" s="36">
        <v>2</v>
      </c>
      <c r="E39" s="44">
        <f t="shared" si="5"/>
        <v>1</v>
      </c>
      <c r="F39" s="91"/>
      <c r="G39" s="59"/>
      <c r="H39" s="15">
        <v>0</v>
      </c>
      <c r="I39" s="16">
        <f t="shared" si="0"/>
        <v>0</v>
      </c>
      <c r="J39" s="51" t="s">
        <v>97</v>
      </c>
      <c r="L39" s="81" t="s">
        <v>242</v>
      </c>
    </row>
    <row r="40" spans="1:12" s="17" customFormat="1" ht="32.25" thickBot="1" x14ac:dyDescent="0.3">
      <c r="A40" s="23" t="s">
        <v>28</v>
      </c>
      <c r="B40" s="24">
        <v>8</v>
      </c>
      <c r="C40" s="24">
        <f>SUM(C41:C44)</f>
        <v>8</v>
      </c>
      <c r="D40" s="24">
        <f>SUM(D41:D44)</f>
        <v>8</v>
      </c>
      <c r="E40" s="25">
        <f>(D40/B40)</f>
        <v>1</v>
      </c>
      <c r="F40" s="24" t="str">
        <f>IF(E40&gt;=0.5,"Đạt","Không đạt")</f>
        <v>Đạt</v>
      </c>
      <c r="G40" s="24">
        <f>SUM(G41:G44)</f>
        <v>0</v>
      </c>
      <c r="H40" s="24">
        <f>SUM(H41:H44)</f>
        <v>8</v>
      </c>
      <c r="I40" s="26">
        <f t="shared" si="0"/>
        <v>1</v>
      </c>
      <c r="J40" s="48" t="str">
        <f>IF(I40&gt;=0.5,"Đạt","Không đạt")</f>
        <v>Đạt</v>
      </c>
      <c r="L40" s="83"/>
    </row>
    <row r="41" spans="1:12" ht="60.75" thickBot="1" x14ac:dyDescent="0.3">
      <c r="A41" s="6" t="s">
        <v>29</v>
      </c>
      <c r="B41" s="42">
        <v>2</v>
      </c>
      <c r="C41" s="3">
        <v>2</v>
      </c>
      <c r="D41" s="36">
        <v>2</v>
      </c>
      <c r="E41" s="44">
        <f t="shared" ref="E41:E44" si="6">(D41/B41)</f>
        <v>1</v>
      </c>
      <c r="F41" s="4"/>
      <c r="G41" s="59"/>
      <c r="H41" s="15">
        <v>2</v>
      </c>
      <c r="I41" s="16">
        <f t="shared" si="0"/>
        <v>1</v>
      </c>
      <c r="J41" s="51" t="s">
        <v>98</v>
      </c>
      <c r="L41" s="6" t="s">
        <v>229</v>
      </c>
    </row>
    <row r="42" spans="1:12" ht="48.75" thickBot="1" x14ac:dyDescent="0.3">
      <c r="A42" s="6" t="s">
        <v>30</v>
      </c>
      <c r="B42" s="42">
        <v>2</v>
      </c>
      <c r="C42" s="3">
        <v>2</v>
      </c>
      <c r="D42" s="36">
        <v>2</v>
      </c>
      <c r="E42" s="44">
        <f t="shared" si="6"/>
        <v>1</v>
      </c>
      <c r="F42" s="4"/>
      <c r="G42" s="59"/>
      <c r="H42" s="15">
        <v>2</v>
      </c>
      <c r="I42" s="16">
        <f t="shared" si="0"/>
        <v>1</v>
      </c>
      <c r="J42" s="51" t="s">
        <v>204</v>
      </c>
      <c r="L42" s="78" t="s">
        <v>243</v>
      </c>
    </row>
    <row r="43" spans="1:12" ht="48.75" thickBot="1" x14ac:dyDescent="0.3">
      <c r="A43" s="6" t="s">
        <v>31</v>
      </c>
      <c r="B43" s="42">
        <v>2</v>
      </c>
      <c r="C43" s="3">
        <v>2</v>
      </c>
      <c r="D43" s="36">
        <v>2</v>
      </c>
      <c r="E43" s="44">
        <f t="shared" si="6"/>
        <v>1</v>
      </c>
      <c r="F43" s="4"/>
      <c r="G43" s="59"/>
      <c r="H43" s="15">
        <v>2</v>
      </c>
      <c r="I43" s="16">
        <f t="shared" si="0"/>
        <v>1</v>
      </c>
      <c r="J43" s="89" t="s">
        <v>101</v>
      </c>
      <c r="L43" s="6" t="s">
        <v>100</v>
      </c>
    </row>
    <row r="44" spans="1:12" ht="48.75" thickBot="1" x14ac:dyDescent="0.3">
      <c r="A44" s="6" t="s">
        <v>32</v>
      </c>
      <c r="B44" s="42">
        <v>2</v>
      </c>
      <c r="C44" s="3">
        <v>2</v>
      </c>
      <c r="D44" s="36">
        <v>2</v>
      </c>
      <c r="E44" s="44">
        <f t="shared" si="6"/>
        <v>1</v>
      </c>
      <c r="F44" s="4"/>
      <c r="G44" s="59"/>
      <c r="H44" s="15">
        <v>2</v>
      </c>
      <c r="I44" s="16">
        <f t="shared" si="0"/>
        <v>1</v>
      </c>
      <c r="J44" s="51" t="s">
        <v>101</v>
      </c>
      <c r="L44" s="6" t="s">
        <v>100</v>
      </c>
    </row>
    <row r="45" spans="1:12" s="17" customFormat="1" ht="48" thickBot="1" x14ac:dyDescent="0.3">
      <c r="A45" s="23" t="s">
        <v>66</v>
      </c>
      <c r="B45" s="24">
        <f>SUM(B46:B47)</f>
        <v>4</v>
      </c>
      <c r="C45" s="24">
        <f>SUM(C46:C47)</f>
        <v>4</v>
      </c>
      <c r="D45" s="24">
        <f>SUM(D46:D47)</f>
        <v>4</v>
      </c>
      <c r="E45" s="25">
        <f>(D45/B45)</f>
        <v>1</v>
      </c>
      <c r="F45" s="24" t="str">
        <f>IF(E45&gt;=0.5,"Đạt","Không đạt")</f>
        <v>Đạt</v>
      </c>
      <c r="G45" s="24">
        <f>SUM(G46:G47)</f>
        <v>0</v>
      </c>
      <c r="H45" s="24">
        <f>SUM(H46:H47)</f>
        <v>4</v>
      </c>
      <c r="I45" s="26">
        <f t="shared" si="0"/>
        <v>1</v>
      </c>
      <c r="J45" s="48" t="str">
        <f>IF(I45&gt;=0.5,"Đạt","Không đạt")</f>
        <v>Đạt</v>
      </c>
      <c r="L45" s="51"/>
    </row>
    <row r="46" spans="1:12" ht="60.75" thickBot="1" x14ac:dyDescent="0.3">
      <c r="A46" s="6" t="s">
        <v>33</v>
      </c>
      <c r="B46" s="42">
        <v>2</v>
      </c>
      <c r="C46" s="3">
        <v>2</v>
      </c>
      <c r="D46" s="36">
        <v>2</v>
      </c>
      <c r="E46" s="44">
        <f t="shared" ref="E46:E47" si="7">(D46/B46)</f>
        <v>1</v>
      </c>
      <c r="F46" s="4"/>
      <c r="G46" s="59"/>
      <c r="H46" s="15">
        <v>2</v>
      </c>
      <c r="I46" s="16">
        <f t="shared" si="0"/>
        <v>1</v>
      </c>
      <c r="J46" s="51" t="s">
        <v>205</v>
      </c>
      <c r="L46" s="6" t="s">
        <v>230</v>
      </c>
    </row>
    <row r="47" spans="1:12" ht="60.75" thickBot="1" x14ac:dyDescent="0.3">
      <c r="A47" s="6" t="s">
        <v>34</v>
      </c>
      <c r="B47" s="42">
        <v>2</v>
      </c>
      <c r="C47" s="3">
        <v>2</v>
      </c>
      <c r="D47" s="36">
        <v>2</v>
      </c>
      <c r="E47" s="44">
        <f t="shared" si="7"/>
        <v>1</v>
      </c>
      <c r="F47" s="4"/>
      <c r="G47" s="59"/>
      <c r="H47" s="15">
        <v>2</v>
      </c>
      <c r="I47" s="16">
        <f t="shared" si="0"/>
        <v>1</v>
      </c>
      <c r="J47" s="51" t="s">
        <v>205</v>
      </c>
      <c r="L47" s="6" t="s">
        <v>230</v>
      </c>
    </row>
    <row r="48" spans="1:12" s="17" customFormat="1" ht="32.25" thickBot="1" x14ac:dyDescent="0.3">
      <c r="A48" s="23" t="s">
        <v>65</v>
      </c>
      <c r="B48" s="24">
        <f>SUM(B49:B50)</f>
        <v>4</v>
      </c>
      <c r="C48" s="24">
        <f>SUM(C49:C50)</f>
        <v>4</v>
      </c>
      <c r="D48" s="24">
        <f>SUM(D49:D50)</f>
        <v>4</v>
      </c>
      <c r="E48" s="25">
        <f>(D48/B48)</f>
        <v>1</v>
      </c>
      <c r="F48" s="24" t="str">
        <f>IF(E48&gt;=0.5,"Đạt","Không đạt")</f>
        <v>Đạt</v>
      </c>
      <c r="G48" s="24">
        <f>SUM(G49:G50)</f>
        <v>0</v>
      </c>
      <c r="H48" s="24">
        <f>SUM(H49:H50)</f>
        <v>4</v>
      </c>
      <c r="I48" s="26">
        <f t="shared" si="0"/>
        <v>1</v>
      </c>
      <c r="J48" s="48" t="str">
        <f>IF(I48&gt;=0.5,"Đạt","Không đạt")</f>
        <v>Đạt</v>
      </c>
      <c r="L48" s="51"/>
    </row>
    <row r="49" spans="1:12" ht="36.75" thickBot="1" x14ac:dyDescent="0.3">
      <c r="A49" s="6" t="s">
        <v>35</v>
      </c>
      <c r="B49" s="42">
        <v>2</v>
      </c>
      <c r="C49" s="3">
        <v>2</v>
      </c>
      <c r="D49" s="36">
        <v>2</v>
      </c>
      <c r="E49" s="44">
        <f t="shared" ref="E49:E50" si="8">(D49/B49)</f>
        <v>1</v>
      </c>
      <c r="F49" s="4"/>
      <c r="G49" s="59"/>
      <c r="H49" s="15">
        <v>2</v>
      </c>
      <c r="I49" s="16">
        <f t="shared" si="0"/>
        <v>1</v>
      </c>
      <c r="J49" s="51" t="s">
        <v>121</v>
      </c>
      <c r="L49" s="6" t="s">
        <v>231</v>
      </c>
    </row>
    <row r="50" spans="1:12" ht="28.5" thickBot="1" x14ac:dyDescent="0.3">
      <c r="A50" s="4" t="s">
        <v>36</v>
      </c>
      <c r="B50" s="42">
        <v>2</v>
      </c>
      <c r="C50" s="3">
        <v>2</v>
      </c>
      <c r="D50" s="36">
        <v>2</v>
      </c>
      <c r="E50" s="44">
        <f t="shared" si="8"/>
        <v>1</v>
      </c>
      <c r="F50" s="4"/>
      <c r="G50" s="59"/>
      <c r="H50" s="15">
        <v>2</v>
      </c>
      <c r="I50" s="16">
        <f t="shared" si="0"/>
        <v>1</v>
      </c>
      <c r="J50" s="51" t="s">
        <v>122</v>
      </c>
      <c r="L50" s="6" t="s">
        <v>232</v>
      </c>
    </row>
    <row r="51" spans="1:12" s="17" customFormat="1" ht="48" thickBot="1" x14ac:dyDescent="0.3">
      <c r="A51" s="23" t="s">
        <v>67</v>
      </c>
      <c r="B51" s="24">
        <f>SUM(B52:B53)</f>
        <v>4</v>
      </c>
      <c r="C51" s="24">
        <f>SUM(C52:C53)</f>
        <v>4</v>
      </c>
      <c r="D51" s="24">
        <f>SUM(D52:D53)</f>
        <v>4</v>
      </c>
      <c r="E51" s="25">
        <f>(D51/B51)</f>
        <v>1</v>
      </c>
      <c r="F51" s="24" t="str">
        <f>IF(E51&gt;=0.5,"Đạt","Không đạt")</f>
        <v>Đạt</v>
      </c>
      <c r="G51" s="24">
        <f>SUM(G52:G53)</f>
        <v>0</v>
      </c>
      <c r="H51" s="24">
        <f>SUM(H52:H53)</f>
        <v>1</v>
      </c>
      <c r="I51" s="26">
        <f t="shared" si="0"/>
        <v>0.25</v>
      </c>
      <c r="J51" s="48" t="str">
        <f>IF(I51&gt;=0.5,"Đạt","Không đạt")</f>
        <v>Không đạt</v>
      </c>
      <c r="L51" s="51"/>
    </row>
    <row r="52" spans="1:12" ht="48.75" thickBot="1" x14ac:dyDescent="0.3">
      <c r="A52" s="6" t="s">
        <v>37</v>
      </c>
      <c r="B52" s="42">
        <v>2</v>
      </c>
      <c r="C52" s="3">
        <v>2</v>
      </c>
      <c r="D52" s="36">
        <v>2</v>
      </c>
      <c r="E52" s="44">
        <f t="shared" ref="E52:E53" si="9">(D52/B52)</f>
        <v>1</v>
      </c>
      <c r="F52" s="4"/>
      <c r="G52" s="59"/>
      <c r="H52" s="15">
        <v>1</v>
      </c>
      <c r="I52" s="16">
        <f t="shared" si="0"/>
        <v>0.5</v>
      </c>
      <c r="J52" s="51" t="s">
        <v>324</v>
      </c>
      <c r="L52" s="79" t="s">
        <v>233</v>
      </c>
    </row>
    <row r="53" spans="1:12" ht="60.75" thickBot="1" x14ac:dyDescent="0.3">
      <c r="A53" s="6" t="s">
        <v>38</v>
      </c>
      <c r="B53" s="42">
        <v>2</v>
      </c>
      <c r="C53" s="3">
        <v>2</v>
      </c>
      <c r="D53" s="36">
        <v>2</v>
      </c>
      <c r="E53" s="44">
        <f t="shared" si="9"/>
        <v>1</v>
      </c>
      <c r="F53" s="90"/>
      <c r="G53" s="59"/>
      <c r="H53" s="15">
        <v>0</v>
      </c>
      <c r="I53" s="16">
        <f t="shared" si="0"/>
        <v>0</v>
      </c>
      <c r="J53" s="51" t="s">
        <v>324</v>
      </c>
      <c r="L53" s="81" t="s">
        <v>244</v>
      </c>
    </row>
    <row r="54" spans="1:12" s="17" customFormat="1" ht="48" thickBot="1" x14ac:dyDescent="0.3">
      <c r="A54" s="27" t="s">
        <v>68</v>
      </c>
      <c r="B54" s="24">
        <f>SUM(B55:B58)</f>
        <v>8</v>
      </c>
      <c r="C54" s="24">
        <f>SUM(C55:C58)</f>
        <v>8</v>
      </c>
      <c r="D54" s="24">
        <f>SUM(D55:D58)</f>
        <v>8</v>
      </c>
      <c r="E54" s="25">
        <f>(D54/B54)</f>
        <v>1</v>
      </c>
      <c r="F54" s="24" t="str">
        <f>IF(E54&gt;=0.5,"Đạt","Không đạt")</f>
        <v>Đạt</v>
      </c>
      <c r="G54" s="24">
        <f>SUM(G55:G58)</f>
        <v>0</v>
      </c>
      <c r="H54" s="24">
        <f>SUM(H55:H58)</f>
        <v>7</v>
      </c>
      <c r="I54" s="26">
        <f t="shared" si="0"/>
        <v>0.875</v>
      </c>
      <c r="J54" s="48" t="str">
        <f>IF(I54&gt;=0.5,"Đạt","Không đạt")</f>
        <v>Đạt</v>
      </c>
      <c r="L54" s="83"/>
    </row>
    <row r="55" spans="1:12" ht="48.75" thickBot="1" x14ac:dyDescent="0.3">
      <c r="A55" s="6" t="s">
        <v>39</v>
      </c>
      <c r="B55" s="42">
        <v>2</v>
      </c>
      <c r="C55" s="3">
        <v>2</v>
      </c>
      <c r="D55" s="36">
        <v>2</v>
      </c>
      <c r="E55" s="44">
        <f t="shared" ref="E55:E58" si="10">(D55/B55)</f>
        <v>1</v>
      </c>
      <c r="F55" s="4"/>
      <c r="G55" s="59"/>
      <c r="H55" s="15">
        <v>2</v>
      </c>
      <c r="I55" s="16">
        <f t="shared" si="0"/>
        <v>1</v>
      </c>
      <c r="J55" s="89" t="s">
        <v>325</v>
      </c>
      <c r="L55" s="78" t="s">
        <v>245</v>
      </c>
    </row>
    <row r="56" spans="1:12" ht="60.75" thickBot="1" x14ac:dyDescent="0.3">
      <c r="A56" s="6" t="s">
        <v>40</v>
      </c>
      <c r="B56" s="42">
        <v>2</v>
      </c>
      <c r="C56" s="3">
        <v>2</v>
      </c>
      <c r="D56" s="36">
        <v>2</v>
      </c>
      <c r="E56" s="44">
        <f t="shared" si="10"/>
        <v>1</v>
      </c>
      <c r="F56" s="4"/>
      <c r="G56" s="59"/>
      <c r="H56" s="15">
        <v>2</v>
      </c>
      <c r="I56" s="16">
        <f t="shared" si="0"/>
        <v>1</v>
      </c>
      <c r="J56" s="62" t="s">
        <v>208</v>
      </c>
      <c r="L56" s="88" t="s">
        <v>246</v>
      </c>
    </row>
    <row r="57" spans="1:12" ht="60.75" thickBot="1" x14ac:dyDescent="0.3">
      <c r="A57" s="6" t="s">
        <v>41</v>
      </c>
      <c r="B57" s="42">
        <v>2</v>
      </c>
      <c r="C57" s="3">
        <v>2</v>
      </c>
      <c r="D57" s="36">
        <v>2</v>
      </c>
      <c r="E57" s="44">
        <f t="shared" si="10"/>
        <v>1</v>
      </c>
      <c r="F57" s="4"/>
      <c r="G57" s="59"/>
      <c r="H57" s="15">
        <v>1</v>
      </c>
      <c r="I57" s="16">
        <f t="shared" si="0"/>
        <v>0.5</v>
      </c>
      <c r="J57" s="62" t="s">
        <v>209</v>
      </c>
      <c r="L57" s="78" t="s">
        <v>247</v>
      </c>
    </row>
    <row r="58" spans="1:12" ht="48.75" thickBot="1" x14ac:dyDescent="0.3">
      <c r="A58" s="6" t="s">
        <v>42</v>
      </c>
      <c r="B58" s="42">
        <v>2</v>
      </c>
      <c r="C58" s="3">
        <v>2</v>
      </c>
      <c r="D58" s="36">
        <v>2</v>
      </c>
      <c r="E58" s="44">
        <f t="shared" si="10"/>
        <v>1</v>
      </c>
      <c r="F58" s="4"/>
      <c r="G58" s="59"/>
      <c r="H58" s="15">
        <v>2</v>
      </c>
      <c r="I58" s="16">
        <f t="shared" si="0"/>
        <v>1</v>
      </c>
      <c r="J58" s="62" t="s">
        <v>311</v>
      </c>
      <c r="L58" s="6" t="s">
        <v>234</v>
      </c>
    </row>
    <row r="59" spans="1:12"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0</v>
      </c>
      <c r="H59" s="24">
        <f>SUM(H60:H61)</f>
        <v>3</v>
      </c>
      <c r="I59" s="26">
        <f t="shared" si="0"/>
        <v>0.75</v>
      </c>
      <c r="J59" s="24" t="str">
        <f>IF(I59&gt;=0.5,"Đạt","Không đạt")</f>
        <v>Đạt</v>
      </c>
      <c r="L59" s="51"/>
    </row>
    <row r="60" spans="1:12" ht="48.75" thickBot="1" x14ac:dyDescent="0.3">
      <c r="A60" s="6" t="s">
        <v>43</v>
      </c>
      <c r="B60" s="42">
        <v>2</v>
      </c>
      <c r="C60" s="14">
        <v>2</v>
      </c>
      <c r="D60" s="36">
        <v>2</v>
      </c>
      <c r="E60" s="44">
        <f t="shared" ref="E60:E61" si="11">(D60/B60)</f>
        <v>1</v>
      </c>
      <c r="F60" s="4"/>
      <c r="G60" s="59"/>
      <c r="H60" s="15">
        <v>2</v>
      </c>
      <c r="I60" s="16">
        <f t="shared" si="0"/>
        <v>1</v>
      </c>
      <c r="J60" s="51" t="s">
        <v>106</v>
      </c>
      <c r="L60" s="6" t="s">
        <v>235</v>
      </c>
    </row>
    <row r="61" spans="1:12" ht="36.75" thickBot="1" x14ac:dyDescent="0.3">
      <c r="A61" s="6" t="s">
        <v>44</v>
      </c>
      <c r="B61" s="42">
        <v>2</v>
      </c>
      <c r="C61" s="14">
        <v>2</v>
      </c>
      <c r="D61" s="36">
        <v>2</v>
      </c>
      <c r="E61" s="44">
        <f t="shared" si="11"/>
        <v>1</v>
      </c>
      <c r="F61" s="4"/>
      <c r="G61" s="59"/>
      <c r="H61" s="15">
        <v>1</v>
      </c>
      <c r="I61" s="16">
        <f t="shared" si="0"/>
        <v>0.5</v>
      </c>
      <c r="J61" s="51" t="s">
        <v>285</v>
      </c>
      <c r="L61" s="79" t="s">
        <v>109</v>
      </c>
    </row>
    <row r="62" spans="1:12" s="17" customFormat="1" ht="32.25" thickBot="1" x14ac:dyDescent="0.3">
      <c r="A62" s="28" t="s">
        <v>64</v>
      </c>
      <c r="B62" s="24">
        <f>SUM(B63:B64)</f>
        <v>4</v>
      </c>
      <c r="C62" s="24">
        <f>SUM(C63:C64)</f>
        <v>4</v>
      </c>
      <c r="D62" s="24">
        <f>SUM(D63:D64)</f>
        <v>4</v>
      </c>
      <c r="E62" s="25">
        <f>(D62/B62)</f>
        <v>1</v>
      </c>
      <c r="F62" s="24" t="str">
        <f>IF(E62&gt;=0.5,"Đạt","Không đạt")</f>
        <v>Đạt</v>
      </c>
      <c r="G62" s="24">
        <f>SUM(G63:G64)</f>
        <v>0</v>
      </c>
      <c r="H62" s="24">
        <f>SUM(H63:H64)</f>
        <v>2</v>
      </c>
      <c r="I62" s="26">
        <f t="shared" si="0"/>
        <v>0.5</v>
      </c>
      <c r="J62" s="24" t="str">
        <f>IF(I62&gt;=0.5,"Đạt","Không đạt")</f>
        <v>Đạt</v>
      </c>
      <c r="L62" s="51"/>
    </row>
    <row r="63" spans="1:12" ht="84.75" thickBot="1" x14ac:dyDescent="0.3">
      <c r="A63" s="9" t="s">
        <v>45</v>
      </c>
      <c r="B63" s="42">
        <v>2</v>
      </c>
      <c r="C63" s="14">
        <v>2</v>
      </c>
      <c r="D63" s="36">
        <v>2</v>
      </c>
      <c r="E63" s="44">
        <f t="shared" ref="E63:E64" si="12">(D63/B63)</f>
        <v>1</v>
      </c>
      <c r="F63" s="4"/>
      <c r="G63" s="59"/>
      <c r="H63" s="15">
        <v>1</v>
      </c>
      <c r="I63" s="16">
        <f t="shared" si="0"/>
        <v>0.5</v>
      </c>
      <c r="J63" s="62" t="s">
        <v>326</v>
      </c>
      <c r="L63" s="79" t="s">
        <v>236</v>
      </c>
    </row>
    <row r="64" spans="1:12" ht="108.75" thickBot="1" x14ac:dyDescent="0.3">
      <c r="A64" s="9" t="s">
        <v>46</v>
      </c>
      <c r="B64" s="42">
        <v>2</v>
      </c>
      <c r="C64" s="14">
        <v>2</v>
      </c>
      <c r="D64" s="36">
        <v>2</v>
      </c>
      <c r="E64" s="44">
        <f t="shared" si="12"/>
        <v>1</v>
      </c>
      <c r="F64" s="90"/>
      <c r="G64" s="59"/>
      <c r="H64" s="15">
        <v>1</v>
      </c>
      <c r="I64" s="16">
        <f t="shared" si="0"/>
        <v>0.5</v>
      </c>
      <c r="J64" s="51" t="s">
        <v>213</v>
      </c>
      <c r="L64" s="81" t="s">
        <v>248</v>
      </c>
    </row>
    <row r="65" spans="1:12" s="17" customFormat="1" ht="48" customHeight="1" thickBot="1" x14ac:dyDescent="0.3">
      <c r="A65" s="29" t="s">
        <v>47</v>
      </c>
      <c r="B65" s="21">
        <f>SUM(B66,B71,B74)</f>
        <v>16</v>
      </c>
      <c r="C65" s="21">
        <f>SUM(C66,C71,C74)</f>
        <v>16</v>
      </c>
      <c r="D65" s="21">
        <f>SUM(D66,D71,D74)</f>
        <v>14</v>
      </c>
      <c r="E65" s="22">
        <f>(D65/B65)</f>
        <v>0.875</v>
      </c>
      <c r="F65" s="40" t="str">
        <f>IF(E65&gt;=0.5,"Đạt","Không đạt")</f>
        <v>Đạt</v>
      </c>
      <c r="G65" s="21">
        <f>SUM(G66,G71,G74)</f>
        <v>0</v>
      </c>
      <c r="H65" s="21">
        <f>SUM(H66,H71,H74)</f>
        <v>7</v>
      </c>
      <c r="I65" s="22">
        <f t="shared" si="0"/>
        <v>0.4375</v>
      </c>
      <c r="J65" s="40" t="str">
        <f>IF(I65&gt;=0.5,"Đạt","Không đạt")</f>
        <v>Không đạt</v>
      </c>
      <c r="L65" s="83"/>
    </row>
    <row r="66" spans="1:12" s="17" customFormat="1" ht="32.25" thickBot="1" x14ac:dyDescent="0.3">
      <c r="A66" s="28" t="s">
        <v>48</v>
      </c>
      <c r="B66" s="24">
        <f>SUM(B67:B70)</f>
        <v>8</v>
      </c>
      <c r="C66" s="24">
        <f>SUM(C67:C70)</f>
        <v>8</v>
      </c>
      <c r="D66" s="24">
        <f>SUM(D67:D70)</f>
        <v>8</v>
      </c>
      <c r="E66" s="25">
        <f>(D66/B66)</f>
        <v>1</v>
      </c>
      <c r="F66" s="24" t="str">
        <f>IF(E66&gt;=0.5,"Đạt","Không đạt")</f>
        <v>Đạt</v>
      </c>
      <c r="G66" s="24">
        <f>SUM(G67:G70)</f>
        <v>0</v>
      </c>
      <c r="H66" s="24">
        <f>SUM(H67:H70)</f>
        <v>5</v>
      </c>
      <c r="I66" s="26">
        <f t="shared" si="0"/>
        <v>0.625</v>
      </c>
      <c r="J66" s="24" t="str">
        <f>IF(I66&gt;=0.5,"Đạt","Không đạt")</f>
        <v>Đạt</v>
      </c>
      <c r="L66"/>
    </row>
    <row r="67" spans="1:12" ht="72.75" thickBot="1" x14ac:dyDescent="0.3">
      <c r="A67" s="9" t="s">
        <v>49</v>
      </c>
      <c r="B67" s="42">
        <v>2</v>
      </c>
      <c r="C67" s="14">
        <v>2</v>
      </c>
      <c r="D67" s="36">
        <v>2</v>
      </c>
      <c r="E67" s="44">
        <f t="shared" ref="E67:E70" si="13">(D67/B67)</f>
        <v>1</v>
      </c>
      <c r="F67" s="4"/>
      <c r="G67" s="59"/>
      <c r="H67" s="15">
        <v>2</v>
      </c>
      <c r="I67" s="16">
        <f t="shared" si="0"/>
        <v>1</v>
      </c>
      <c r="J67" s="51" t="s">
        <v>313</v>
      </c>
      <c r="L67" s="6" t="s">
        <v>111</v>
      </c>
    </row>
    <row r="68" spans="1:12" ht="48.75" thickBot="1" x14ac:dyDescent="0.3">
      <c r="A68" s="9" t="s">
        <v>50</v>
      </c>
      <c r="B68" s="42">
        <v>2</v>
      </c>
      <c r="C68" s="14">
        <v>2</v>
      </c>
      <c r="D68" s="36">
        <v>2</v>
      </c>
      <c r="E68" s="44">
        <f t="shared" si="13"/>
        <v>1</v>
      </c>
      <c r="F68" s="90"/>
      <c r="G68" s="59"/>
      <c r="H68" s="15">
        <v>2</v>
      </c>
      <c r="I68" s="16">
        <f t="shared" si="0"/>
        <v>1</v>
      </c>
      <c r="J68" s="51" t="s">
        <v>327</v>
      </c>
      <c r="L68" s="81" t="s">
        <v>250</v>
      </c>
    </row>
    <row r="69" spans="1:12" ht="120.75" thickBot="1" x14ac:dyDescent="0.3">
      <c r="A69" s="9" t="s">
        <v>51</v>
      </c>
      <c r="B69" s="42">
        <v>2</v>
      </c>
      <c r="C69" s="14">
        <v>2</v>
      </c>
      <c r="D69" s="36">
        <v>2</v>
      </c>
      <c r="E69" s="44">
        <f t="shared" si="13"/>
        <v>1</v>
      </c>
      <c r="F69" s="62"/>
      <c r="G69" s="59"/>
      <c r="H69" s="15">
        <v>0</v>
      </c>
      <c r="I69" s="16">
        <f t="shared" si="0"/>
        <v>0</v>
      </c>
      <c r="J69" s="62" t="s">
        <v>215</v>
      </c>
      <c r="L69" s="81" t="s">
        <v>251</v>
      </c>
    </row>
    <row r="70" spans="1:12" ht="72.75" thickBot="1" x14ac:dyDescent="0.3">
      <c r="A70" s="9" t="s">
        <v>52</v>
      </c>
      <c r="B70" s="42">
        <v>2</v>
      </c>
      <c r="C70" s="14">
        <v>2</v>
      </c>
      <c r="D70" s="36">
        <v>2</v>
      </c>
      <c r="E70" s="44">
        <f t="shared" si="13"/>
        <v>1</v>
      </c>
      <c r="F70" s="62"/>
      <c r="G70" s="59"/>
      <c r="H70" s="15">
        <v>1</v>
      </c>
      <c r="I70" s="16">
        <f t="shared" si="0"/>
        <v>0.5</v>
      </c>
      <c r="J70" s="62" t="s">
        <v>314</v>
      </c>
      <c r="L70" s="81" t="s">
        <v>249</v>
      </c>
    </row>
    <row r="71" spans="1:12" s="17" customFormat="1" ht="48" thickBot="1" x14ac:dyDescent="0.3">
      <c r="A71" s="28" t="s">
        <v>63</v>
      </c>
      <c r="B71" s="24">
        <f>SUM(B72:B73)</f>
        <v>4</v>
      </c>
      <c r="C71" s="24">
        <f>SUM(C72:C73)</f>
        <v>4</v>
      </c>
      <c r="D71" s="24">
        <f>SUM(D72:D73)</f>
        <v>4</v>
      </c>
      <c r="E71" s="25">
        <f>(D71/B71)</f>
        <v>1</v>
      </c>
      <c r="F71" s="24" t="str">
        <f>IF(E71&gt;=0.5,"Đạt","Không đạt")</f>
        <v>Đạt</v>
      </c>
      <c r="G71" s="24">
        <f>SUM(G72:G73)</f>
        <v>0</v>
      </c>
      <c r="H71" s="24">
        <f>SUM(H72:H73)</f>
        <v>2</v>
      </c>
      <c r="I71" s="26">
        <f t="shared" si="0"/>
        <v>0.5</v>
      </c>
      <c r="J71" s="24" t="str">
        <f>IF(I71&gt;=0.5,"Đạt","Không đạt")</f>
        <v>Đạt</v>
      </c>
      <c r="L71" s="51"/>
    </row>
    <row r="72" spans="1:12" ht="48.75" thickBot="1" x14ac:dyDescent="0.3">
      <c r="A72" s="9" t="s">
        <v>53</v>
      </c>
      <c r="B72" s="42">
        <v>2</v>
      </c>
      <c r="C72" s="14">
        <v>2</v>
      </c>
      <c r="D72" s="36">
        <v>2</v>
      </c>
      <c r="E72" s="44">
        <f t="shared" ref="E72:E73" si="14">(D72/B72)</f>
        <v>1</v>
      </c>
      <c r="F72" s="4"/>
      <c r="G72" s="59"/>
      <c r="H72" s="15">
        <v>2</v>
      </c>
      <c r="I72" s="16">
        <f t="shared" si="0"/>
        <v>1</v>
      </c>
      <c r="J72" s="62" t="s">
        <v>287</v>
      </c>
      <c r="L72" s="78" t="s">
        <v>252</v>
      </c>
    </row>
    <row r="73" spans="1:12" ht="48.75" thickBot="1" x14ac:dyDescent="0.3">
      <c r="A73" s="9" t="s">
        <v>54</v>
      </c>
      <c r="B73" s="42">
        <v>2</v>
      </c>
      <c r="C73" s="14">
        <v>2</v>
      </c>
      <c r="D73" s="36">
        <v>2</v>
      </c>
      <c r="E73" s="44">
        <f t="shared" si="14"/>
        <v>1</v>
      </c>
      <c r="F73" s="4"/>
      <c r="G73" s="59">
        <v>0</v>
      </c>
      <c r="H73" s="15">
        <v>0</v>
      </c>
      <c r="I73" s="16">
        <f t="shared" si="0"/>
        <v>0</v>
      </c>
      <c r="J73" s="4"/>
      <c r="L73" s="78" t="s">
        <v>253</v>
      </c>
    </row>
    <row r="74" spans="1:12" s="17" customFormat="1" ht="32.25" thickBot="1" x14ac:dyDescent="0.3">
      <c r="A74" s="28" t="s">
        <v>62</v>
      </c>
      <c r="B74" s="24">
        <f>SUM(B75:B76)</f>
        <v>4</v>
      </c>
      <c r="C74" s="24">
        <f>SUM(C75:C76)</f>
        <v>4</v>
      </c>
      <c r="D74" s="24">
        <f>SUM(D75:D76)</f>
        <v>2</v>
      </c>
      <c r="E74" s="25">
        <f>(D74/B74)</f>
        <v>0.5</v>
      </c>
      <c r="F74" s="24" t="str">
        <f>IF(E74&gt;=0.5,"Đạt","Không đạt")</f>
        <v>Đạt</v>
      </c>
      <c r="G74" s="24">
        <f>SUM(G75:G76)</f>
        <v>0</v>
      </c>
      <c r="H74" s="24">
        <f>SUM(H75:H76)</f>
        <v>0</v>
      </c>
      <c r="I74" s="26">
        <f t="shared" si="0"/>
        <v>0</v>
      </c>
      <c r="J74" s="24" t="str">
        <f>IF(I74&gt;=0.5,"Đạt","Không đạt")</f>
        <v>Không đạt</v>
      </c>
      <c r="L74" s="51"/>
    </row>
    <row r="75" spans="1:12" ht="36.75" thickBot="1" x14ac:dyDescent="0.3">
      <c r="A75" s="9" t="s">
        <v>55</v>
      </c>
      <c r="B75" s="42">
        <v>2</v>
      </c>
      <c r="C75" s="14">
        <v>2</v>
      </c>
      <c r="D75" s="36">
        <v>2</v>
      </c>
      <c r="E75" s="44">
        <f t="shared" ref="E75:E76" si="15">(D75/B75)</f>
        <v>1</v>
      </c>
      <c r="F75" s="51"/>
      <c r="G75" s="59"/>
      <c r="H75" s="15">
        <v>0</v>
      </c>
      <c r="I75" s="16">
        <f t="shared" si="0"/>
        <v>0</v>
      </c>
      <c r="J75" s="51"/>
      <c r="L75" s="78" t="s">
        <v>254</v>
      </c>
    </row>
    <row r="76" spans="1:12" ht="36.75" thickBot="1" x14ac:dyDescent="0.3">
      <c r="A76" s="9" t="s">
        <v>56</v>
      </c>
      <c r="B76" s="42">
        <v>2</v>
      </c>
      <c r="C76" s="14">
        <v>2</v>
      </c>
      <c r="D76" s="36">
        <v>0</v>
      </c>
      <c r="E76" s="44">
        <f t="shared" si="15"/>
        <v>0</v>
      </c>
      <c r="F76" s="76"/>
      <c r="G76" s="59"/>
      <c r="H76" s="15">
        <v>0</v>
      </c>
      <c r="I76" s="16">
        <f t="shared" si="0"/>
        <v>0</v>
      </c>
      <c r="J76" s="51"/>
      <c r="L76" s="6" t="s">
        <v>119</v>
      </c>
    </row>
    <row r="77" spans="1:12" ht="16.5" thickBot="1" x14ac:dyDescent="0.3">
      <c r="A77" s="10" t="s">
        <v>57</v>
      </c>
      <c r="B77" s="41">
        <f>SUM(B15,B29,B65)</f>
        <v>88</v>
      </c>
      <c r="C77" s="5">
        <f>SUM(C15,C29,C65)</f>
        <v>88</v>
      </c>
      <c r="D77" s="12">
        <f>SUM(D15,D29,D65)</f>
        <v>83</v>
      </c>
      <c r="E77" s="56">
        <f>(D77/B77)</f>
        <v>0.94318181818181823</v>
      </c>
      <c r="F77" s="3"/>
      <c r="G77" s="58">
        <f>SUM(G15,G29,G65)</f>
        <v>0</v>
      </c>
      <c r="H77" s="12">
        <f>SUM(H15,H29,H65)</f>
        <v>57</v>
      </c>
      <c r="I77" s="56">
        <f t="shared" si="0"/>
        <v>0.64772727272727271</v>
      </c>
      <c r="J77" s="3"/>
    </row>
    <row r="78" spans="1:12" ht="16.5" thickBot="1" x14ac:dyDescent="0.3">
      <c r="A78" s="10" t="s">
        <v>58</v>
      </c>
      <c r="B78" s="41">
        <v>100</v>
      </c>
      <c r="C78" s="5">
        <f>(C77*B78)/B77</f>
        <v>100</v>
      </c>
      <c r="D78" s="13">
        <f>(D77*B78)/B77</f>
        <v>94.318181818181813</v>
      </c>
      <c r="E78" s="56">
        <f>(D78/B78)</f>
        <v>0.94318181818181812</v>
      </c>
      <c r="F78" s="3"/>
      <c r="G78" s="60">
        <f>(G77/B77)*100</f>
        <v>0</v>
      </c>
      <c r="H78" s="13">
        <f>(H77*B78)/B77</f>
        <v>64.772727272727266</v>
      </c>
      <c r="I78" s="56">
        <f t="shared" si="0"/>
        <v>0.64772727272727271</v>
      </c>
      <c r="J78" s="3"/>
    </row>
    <row r="79" spans="1:12" ht="36" customHeight="1" thickBot="1" x14ac:dyDescent="0.3">
      <c r="A79" s="10" t="s">
        <v>59</v>
      </c>
      <c r="B79" s="11"/>
      <c r="C79" s="11"/>
      <c r="D79" s="116"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17"/>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16"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17"/>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07" t="s">
        <v>74</v>
      </c>
      <c r="B81" s="108"/>
      <c r="C81" s="108"/>
      <c r="D81" s="108"/>
      <c r="E81" s="108"/>
      <c r="H81" s="109" t="s">
        <v>75</v>
      </c>
      <c r="I81" s="110"/>
      <c r="J81" s="110"/>
    </row>
    <row r="85" spans="1:10" ht="15.6" customHeight="1" x14ac:dyDescent="0.25">
      <c r="A85" s="106"/>
      <c r="B85" s="106"/>
      <c r="C85" s="106"/>
      <c r="D85" s="106"/>
      <c r="I85" s="104"/>
      <c r="J85" s="105"/>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0" zoomScale="90" zoomScaleNormal="90" workbookViewId="0">
      <selection activeCell="L79" sqref="L7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s>
  <sheetData>
    <row r="6" spans="1:13" ht="18.75" x14ac:dyDescent="0.25">
      <c r="A6" s="102" t="s">
        <v>60</v>
      </c>
      <c r="B6" s="102"/>
      <c r="C6" s="102"/>
      <c r="D6" s="102"/>
      <c r="E6" s="102"/>
      <c r="F6" s="102"/>
      <c r="G6" s="102"/>
      <c r="H6" s="102"/>
      <c r="I6" s="102"/>
      <c r="J6" s="102"/>
    </row>
    <row r="7" spans="1:13" ht="18.75" x14ac:dyDescent="0.25">
      <c r="A7" s="102" t="s">
        <v>61</v>
      </c>
      <c r="B7" s="102"/>
      <c r="C7" s="102"/>
      <c r="D7" s="102"/>
      <c r="E7" s="102"/>
      <c r="F7" s="102"/>
      <c r="G7" s="102"/>
      <c r="H7" s="102"/>
      <c r="I7" s="102"/>
      <c r="J7" s="102"/>
    </row>
    <row r="8" spans="1:13" ht="16.5" x14ac:dyDescent="0.25">
      <c r="A8" s="103" t="s">
        <v>331</v>
      </c>
      <c r="B8" s="103"/>
      <c r="C8" s="103"/>
      <c r="D8" s="103"/>
      <c r="E8" s="103"/>
      <c r="F8" s="103"/>
      <c r="G8" s="103"/>
      <c r="H8" s="103"/>
      <c r="I8" s="103"/>
      <c r="J8" s="103"/>
    </row>
    <row r="9" spans="1:13" ht="16.5" x14ac:dyDescent="0.25">
      <c r="A9" s="103" t="s">
        <v>154</v>
      </c>
      <c r="B9" s="103"/>
      <c r="C9" s="103"/>
      <c r="D9" s="103"/>
      <c r="E9" s="103"/>
      <c r="F9" s="103"/>
      <c r="G9" s="103"/>
      <c r="H9" s="103"/>
      <c r="I9" s="103"/>
      <c r="J9" s="103"/>
    </row>
    <row r="10" spans="1:13" ht="16.5" x14ac:dyDescent="0.25">
      <c r="A10" s="103" t="s">
        <v>81</v>
      </c>
      <c r="B10" s="103"/>
      <c r="C10" s="103"/>
      <c r="D10" s="103"/>
      <c r="E10" s="103"/>
      <c r="F10" s="103"/>
      <c r="G10" s="103"/>
      <c r="H10" s="103"/>
      <c r="I10" s="103"/>
      <c r="J10" s="103"/>
    </row>
    <row r="11" spans="1:13" ht="20.45" customHeight="1" x14ac:dyDescent="0.25">
      <c r="A11" s="61" t="s">
        <v>80</v>
      </c>
      <c r="B11" s="61"/>
      <c r="C11" s="61"/>
      <c r="D11" s="61"/>
      <c r="E11" s="61"/>
      <c r="F11" s="61"/>
      <c r="G11" s="61"/>
      <c r="H11" s="61"/>
      <c r="I11" s="61"/>
      <c r="J11" s="61"/>
    </row>
    <row r="12" spans="1:13" ht="9.6" customHeight="1" thickBot="1" x14ac:dyDescent="0.4">
      <c r="B12" s="18"/>
      <c r="C12" s="18"/>
      <c r="D12" s="34"/>
      <c r="E12" s="34"/>
      <c r="F12" s="18"/>
      <c r="G12" s="18"/>
      <c r="H12" s="18"/>
      <c r="I12" s="18"/>
      <c r="J12" s="49"/>
    </row>
    <row r="13" spans="1:13" ht="17.45" customHeight="1" thickBot="1" x14ac:dyDescent="0.3">
      <c r="A13" s="111" t="s">
        <v>0</v>
      </c>
      <c r="B13" s="111" t="s">
        <v>1</v>
      </c>
      <c r="C13" s="111" t="s">
        <v>1</v>
      </c>
      <c r="D13" s="113" t="s">
        <v>2</v>
      </c>
      <c r="E13" s="114"/>
      <c r="F13" s="115"/>
      <c r="G13" s="113" t="s">
        <v>3</v>
      </c>
      <c r="H13" s="114"/>
      <c r="I13" s="114"/>
      <c r="J13" s="115"/>
      <c r="M13" s="19"/>
    </row>
    <row r="14" spans="1:13" ht="158.25" thickBot="1" x14ac:dyDescent="0.3">
      <c r="A14" s="112"/>
      <c r="B14" s="112"/>
      <c r="C14" s="112"/>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14</v>
      </c>
      <c r="E15" s="22">
        <f>(D15/B15)</f>
        <v>0.7</v>
      </c>
      <c r="F15" s="40" t="str">
        <f>IF(E15&gt;=0.5,"Đạt","Không đạt")</f>
        <v>Đạt</v>
      </c>
      <c r="G15" s="21">
        <f>SUM(G16,G23,G26)</f>
        <v>0</v>
      </c>
      <c r="H15" s="21">
        <f>SUM(H16,H23,H26)</f>
        <v>11</v>
      </c>
      <c r="I15" s="22">
        <f t="shared" ref="I15:I78" si="0">(H15/B15)</f>
        <v>0.55000000000000004</v>
      </c>
      <c r="J15" s="40" t="str">
        <f>IF(I15&gt;=0.5,"Đạt","Không đạt")</f>
        <v>Đạt</v>
      </c>
    </row>
    <row r="16" spans="1:13" s="17" customFormat="1" ht="32.25" thickBot="1" x14ac:dyDescent="0.3">
      <c r="A16" s="23" t="s">
        <v>5</v>
      </c>
      <c r="B16" s="24">
        <f>SUM(B17:B22)</f>
        <v>12</v>
      </c>
      <c r="C16" s="24">
        <f>SUM(C17:C22)</f>
        <v>12</v>
      </c>
      <c r="D16" s="24">
        <f>SUM(D17:D22)</f>
        <v>9</v>
      </c>
      <c r="E16" s="25">
        <f>(D16/B16)</f>
        <v>0.75</v>
      </c>
      <c r="F16" s="24" t="str">
        <f>IF(E16&gt;=0.5,"Đạt"," Không đạt")</f>
        <v>Đạt</v>
      </c>
      <c r="G16" s="24">
        <f>SUM(G17:G22)</f>
        <v>0</v>
      </c>
      <c r="H16" s="24">
        <f>SUM(H17:H22)</f>
        <v>9</v>
      </c>
      <c r="I16" s="26">
        <f t="shared" si="0"/>
        <v>0.75</v>
      </c>
      <c r="J16" s="24" t="str">
        <f>IF(I16&gt;=0.5,"Đạt","Không đạt")</f>
        <v>Đạt</v>
      </c>
      <c r="L16" s="80" t="s">
        <v>221</v>
      </c>
    </row>
    <row r="17" spans="1:12" ht="172.5" thickBot="1" x14ac:dyDescent="0.3">
      <c r="A17" s="4" t="s">
        <v>6</v>
      </c>
      <c r="B17" s="42">
        <v>2</v>
      </c>
      <c r="C17" s="3">
        <v>2</v>
      </c>
      <c r="D17" s="36">
        <v>1</v>
      </c>
      <c r="E17" s="44">
        <f>(D17/B17)</f>
        <v>0.5</v>
      </c>
      <c r="F17" s="62" t="s">
        <v>332</v>
      </c>
      <c r="G17" s="59"/>
      <c r="H17" s="15">
        <v>2</v>
      </c>
      <c r="I17" s="16">
        <f t="shared" si="0"/>
        <v>1</v>
      </c>
      <c r="J17" s="62" t="s">
        <v>372</v>
      </c>
      <c r="L17" s="78" t="s">
        <v>222</v>
      </c>
    </row>
    <row r="18" spans="1:12" ht="108.75" thickBot="1" x14ac:dyDescent="0.3">
      <c r="A18" s="6" t="s">
        <v>7</v>
      </c>
      <c r="B18" s="42">
        <v>2</v>
      </c>
      <c r="C18" s="3">
        <v>2</v>
      </c>
      <c r="D18" s="36">
        <v>2</v>
      </c>
      <c r="E18" s="44">
        <f t="shared" ref="E18:E22" si="1">(D18/B18)</f>
        <v>1</v>
      </c>
      <c r="F18" s="62" t="s">
        <v>333</v>
      </c>
      <c r="G18" s="59"/>
      <c r="H18" s="15">
        <v>1</v>
      </c>
      <c r="I18" s="16">
        <f t="shared" si="0"/>
        <v>0.5</v>
      </c>
      <c r="J18" s="62" t="s">
        <v>373</v>
      </c>
      <c r="L18" s="6" t="s">
        <v>218</v>
      </c>
    </row>
    <row r="19" spans="1:12" ht="84.75" thickBot="1" x14ac:dyDescent="0.3">
      <c r="A19" s="6" t="s">
        <v>8</v>
      </c>
      <c r="B19" s="42">
        <v>2</v>
      </c>
      <c r="C19" s="3">
        <v>2</v>
      </c>
      <c r="D19" s="36">
        <v>1</v>
      </c>
      <c r="E19" s="44">
        <f t="shared" si="1"/>
        <v>0.5</v>
      </c>
      <c r="F19" s="62" t="s">
        <v>334</v>
      </c>
      <c r="G19" s="59"/>
      <c r="H19" s="15">
        <v>2</v>
      </c>
      <c r="I19" s="16">
        <f t="shared" si="0"/>
        <v>1</v>
      </c>
      <c r="J19" s="62" t="s">
        <v>375</v>
      </c>
      <c r="L19" s="6" t="s">
        <v>219</v>
      </c>
    </row>
    <row r="20" spans="1:12" ht="84.75" thickBot="1" x14ac:dyDescent="0.3">
      <c r="A20" s="6" t="s">
        <v>9</v>
      </c>
      <c r="B20" s="42">
        <v>2</v>
      </c>
      <c r="C20" s="3">
        <v>2</v>
      </c>
      <c r="D20" s="36">
        <v>1</v>
      </c>
      <c r="E20" s="44">
        <f t="shared" si="1"/>
        <v>0.5</v>
      </c>
      <c r="F20" s="62" t="s">
        <v>335</v>
      </c>
      <c r="G20" s="59"/>
      <c r="H20" s="15">
        <v>2</v>
      </c>
      <c r="I20" s="16">
        <f t="shared" si="0"/>
        <v>1</v>
      </c>
      <c r="J20" s="62" t="s">
        <v>374</v>
      </c>
      <c r="L20" s="6" t="s">
        <v>87</v>
      </c>
    </row>
    <row r="21" spans="1:12" ht="60.75" thickBot="1" x14ac:dyDescent="0.3">
      <c r="A21" s="6" t="s">
        <v>10</v>
      </c>
      <c r="B21" s="42">
        <v>2</v>
      </c>
      <c r="C21" s="3">
        <v>2</v>
      </c>
      <c r="D21" s="36">
        <v>2</v>
      </c>
      <c r="E21" s="44">
        <f t="shared" si="1"/>
        <v>1</v>
      </c>
      <c r="F21" s="62" t="s">
        <v>336</v>
      </c>
      <c r="G21" s="59"/>
      <c r="H21" s="15">
        <v>2</v>
      </c>
      <c r="I21" s="16">
        <f t="shared" si="0"/>
        <v>1</v>
      </c>
      <c r="J21" s="62" t="s">
        <v>279</v>
      </c>
      <c r="L21" s="6" t="s">
        <v>220</v>
      </c>
    </row>
    <row r="22" spans="1:12" ht="80.25" customHeight="1" thickBot="1" x14ac:dyDescent="0.3">
      <c r="A22" s="6" t="s">
        <v>11</v>
      </c>
      <c r="B22" s="42">
        <v>2</v>
      </c>
      <c r="C22" s="3">
        <v>2</v>
      </c>
      <c r="D22" s="36">
        <v>2</v>
      </c>
      <c r="E22" s="44">
        <f t="shared" si="1"/>
        <v>1</v>
      </c>
      <c r="F22" s="62" t="s">
        <v>337</v>
      </c>
      <c r="G22" s="59"/>
      <c r="H22" s="15">
        <v>0</v>
      </c>
      <c r="I22" s="16">
        <f t="shared" si="0"/>
        <v>0</v>
      </c>
      <c r="J22" s="62" t="s">
        <v>90</v>
      </c>
      <c r="L22" s="79" t="s">
        <v>89</v>
      </c>
    </row>
    <row r="23" spans="1:12" s="17" customFormat="1" ht="32.25" thickBot="1" x14ac:dyDescent="0.3">
      <c r="A23" s="23" t="s">
        <v>12</v>
      </c>
      <c r="B23" s="24">
        <f>SUM(B24:B25)</f>
        <v>4</v>
      </c>
      <c r="C23" s="24">
        <f>SUM(C24:C25)</f>
        <v>4</v>
      </c>
      <c r="D23" s="24">
        <f>SUM(D24:D25)</f>
        <v>2</v>
      </c>
      <c r="E23" s="25">
        <f>(D23/B23)</f>
        <v>0.5</v>
      </c>
      <c r="F23" s="24" t="str">
        <f>IF(E23&gt;=0.5,"Đạt","Không đạt")</f>
        <v>Đạt</v>
      </c>
      <c r="G23" s="24">
        <f>SUM(G24:G25)</f>
        <v>0</v>
      </c>
      <c r="H23" s="24">
        <f>SUM(H24:H25)</f>
        <v>1</v>
      </c>
      <c r="I23" s="26">
        <f>(H23/B23)</f>
        <v>0.25</v>
      </c>
      <c r="J23" s="45" t="str">
        <f>IF(I23&gt;=0.5,"Đạt","Không đạt")</f>
        <v>Không đạt</v>
      </c>
      <c r="L23"/>
    </row>
    <row r="24" spans="1:12" ht="264.75" thickBot="1" x14ac:dyDescent="0.3">
      <c r="A24" s="6" t="s">
        <v>70</v>
      </c>
      <c r="B24" s="43">
        <v>2</v>
      </c>
      <c r="C24" s="7">
        <v>2</v>
      </c>
      <c r="D24" s="36">
        <v>1</v>
      </c>
      <c r="E24" s="44">
        <f t="shared" ref="E24:E25" si="2">(D24/B24)</f>
        <v>0.5</v>
      </c>
      <c r="F24" s="54" t="s">
        <v>338</v>
      </c>
      <c r="G24" s="59"/>
      <c r="H24" s="15">
        <v>0</v>
      </c>
      <c r="I24" s="16">
        <f t="shared" si="0"/>
        <v>0</v>
      </c>
      <c r="J24" s="54"/>
      <c r="L24" s="79" t="s">
        <v>223</v>
      </c>
    </row>
    <row r="25" spans="1:12" ht="64.5" thickBot="1" x14ac:dyDescent="0.3">
      <c r="A25" s="4" t="s">
        <v>13</v>
      </c>
      <c r="B25" s="42">
        <v>2</v>
      </c>
      <c r="C25" s="3">
        <v>2</v>
      </c>
      <c r="D25" s="36">
        <v>1</v>
      </c>
      <c r="E25" s="44">
        <f t="shared" si="2"/>
        <v>0.5</v>
      </c>
      <c r="F25" s="51" t="s">
        <v>339</v>
      </c>
      <c r="G25" s="59">
        <v>0</v>
      </c>
      <c r="H25" s="15">
        <v>1</v>
      </c>
      <c r="I25" s="16">
        <f t="shared" si="0"/>
        <v>0.5</v>
      </c>
      <c r="J25" s="53" t="s">
        <v>130</v>
      </c>
      <c r="L25" s="81" t="s">
        <v>237</v>
      </c>
    </row>
    <row r="26" spans="1:12" s="17" customFormat="1" ht="32.25" thickBot="1" x14ac:dyDescent="0.3">
      <c r="A26" s="23" t="s">
        <v>14</v>
      </c>
      <c r="B26" s="24">
        <f>SUM(B27:B28)</f>
        <v>4</v>
      </c>
      <c r="C26" s="24">
        <f>SUM(C27:C28)</f>
        <v>4</v>
      </c>
      <c r="D26" s="24">
        <f>SUM(D27:D28)</f>
        <v>3</v>
      </c>
      <c r="E26" s="25">
        <f>(D26/B26)</f>
        <v>0.75</v>
      </c>
      <c r="F26" s="24" t="str">
        <f>IF(E26&gt;=0.5,"Đạt","Không đạt")</f>
        <v>Đạt</v>
      </c>
      <c r="G26" s="24">
        <f>SUM(G27:G28)</f>
        <v>0</v>
      </c>
      <c r="H26" s="24">
        <f>SUM(H27:H28)</f>
        <v>1</v>
      </c>
      <c r="I26" s="26">
        <f>(H26/B26)</f>
        <v>0.25</v>
      </c>
      <c r="J26" s="46" t="str">
        <f>IF(I26&gt;=0.5,"Đạt","Không đạt")</f>
        <v>Không đạt</v>
      </c>
      <c r="L26" s="82"/>
    </row>
    <row r="27" spans="1:12" ht="96.75" thickBot="1" x14ac:dyDescent="0.3">
      <c r="A27" s="6" t="s">
        <v>15</v>
      </c>
      <c r="B27" s="42">
        <v>2</v>
      </c>
      <c r="C27" s="3">
        <v>2</v>
      </c>
      <c r="D27" s="36">
        <v>1</v>
      </c>
      <c r="E27" s="44">
        <f t="shared" ref="E27:E28" si="3">(D27/B27)</f>
        <v>0.5</v>
      </c>
      <c r="F27" s="74" t="s">
        <v>340</v>
      </c>
      <c r="G27" s="59"/>
      <c r="H27" s="15">
        <v>0</v>
      </c>
      <c r="I27" s="16">
        <f t="shared" si="0"/>
        <v>0</v>
      </c>
      <c r="J27" s="53"/>
      <c r="L27" s="79" t="s">
        <v>224</v>
      </c>
    </row>
    <row r="28" spans="1:12" ht="72.75" thickBot="1" x14ac:dyDescent="0.3">
      <c r="A28" s="4" t="s">
        <v>16</v>
      </c>
      <c r="B28" s="42">
        <v>2</v>
      </c>
      <c r="C28" s="3">
        <v>2</v>
      </c>
      <c r="D28" s="36">
        <v>2</v>
      </c>
      <c r="E28" s="44">
        <f t="shared" si="3"/>
        <v>1</v>
      </c>
      <c r="F28" s="51" t="s">
        <v>341</v>
      </c>
      <c r="G28" s="59"/>
      <c r="H28" s="15">
        <v>1</v>
      </c>
      <c r="I28" s="16">
        <f t="shared" si="0"/>
        <v>0.5</v>
      </c>
      <c r="J28" s="53"/>
      <c r="L28" s="87" t="s">
        <v>238</v>
      </c>
    </row>
    <row r="29" spans="1:12" s="17" customFormat="1" ht="32.25" thickBot="1" x14ac:dyDescent="0.3">
      <c r="A29" s="20" t="s">
        <v>17</v>
      </c>
      <c r="B29" s="21">
        <f>SUM(B30,B33,B40,B45,B48,B51,B54,B59,B62)</f>
        <v>52</v>
      </c>
      <c r="C29" s="21">
        <f>SUM(C30,C33,C40,C45,C48,C51,C54,C59,C62)</f>
        <v>52</v>
      </c>
      <c r="D29" s="21">
        <f>SUM(D30,D33,D40,D45,D48,D51,D54,D59,D62)</f>
        <v>47</v>
      </c>
      <c r="E29" s="22">
        <f>(D29/B29)</f>
        <v>0.90384615384615385</v>
      </c>
      <c r="F29" s="40" t="str">
        <f>IF(E29&gt;=0.5,"Đạt","Không đạt")</f>
        <v>Đạt</v>
      </c>
      <c r="G29" s="21">
        <f>SUM(G30,G33,G40,G45,G48,G51,G54,G59,G62)</f>
        <v>0</v>
      </c>
      <c r="H29" s="21">
        <f>SUM(H30,H33,H40,H45,H48,H51,H54,H59,H62)</f>
        <v>43</v>
      </c>
      <c r="I29" s="22">
        <f t="shared" si="0"/>
        <v>0.82692307692307687</v>
      </c>
      <c r="J29" s="47" t="str">
        <f>IF(I29&gt;=0.5,"Đạt","Không đạt")</f>
        <v>Đạt</v>
      </c>
      <c r="L29" s="83"/>
    </row>
    <row r="30" spans="1:12" s="17" customFormat="1" ht="60.75" customHeight="1" thickBot="1" x14ac:dyDescent="0.3">
      <c r="A30" s="23" t="s">
        <v>18</v>
      </c>
      <c r="B30" s="24">
        <f>SUM(B31:B32)</f>
        <v>4</v>
      </c>
      <c r="C30" s="24">
        <f>SUM(C31:C32)</f>
        <v>4</v>
      </c>
      <c r="D30" s="24">
        <f>SUM(D31:D32)</f>
        <v>4</v>
      </c>
      <c r="E30" s="25">
        <f>(D30/B30)</f>
        <v>1</v>
      </c>
      <c r="F30" s="24" t="str">
        <f>IF(E30&gt;=0.5,"Đạt","Không đạt")</f>
        <v>Đạt</v>
      </c>
      <c r="G30" s="24">
        <f>SUM(G31:G32)</f>
        <v>0</v>
      </c>
      <c r="H30" s="24">
        <f>SUM(H31:H32)</f>
        <v>4</v>
      </c>
      <c r="I30" s="26">
        <f t="shared" si="0"/>
        <v>1</v>
      </c>
      <c r="J30" s="48" t="str">
        <f>IF(I30&gt;=0.5,"Đạt","Không đạt")</f>
        <v>Đạt</v>
      </c>
      <c r="L30" s="84"/>
    </row>
    <row r="31" spans="1:12" ht="108.75" thickBot="1" x14ac:dyDescent="0.3">
      <c r="A31" s="6" t="s">
        <v>19</v>
      </c>
      <c r="B31" s="42">
        <v>2</v>
      </c>
      <c r="C31" s="3">
        <v>2</v>
      </c>
      <c r="D31" s="36">
        <v>2</v>
      </c>
      <c r="E31" s="44">
        <f t="shared" ref="E31:E32" si="4">(D31/B31)</f>
        <v>1</v>
      </c>
      <c r="F31" s="62" t="s">
        <v>342</v>
      </c>
      <c r="G31" s="59"/>
      <c r="H31" s="15">
        <v>2</v>
      </c>
      <c r="I31" s="16">
        <f t="shared" si="0"/>
        <v>1</v>
      </c>
      <c r="J31" s="62" t="s">
        <v>376</v>
      </c>
      <c r="L31" s="85" t="s">
        <v>239</v>
      </c>
    </row>
    <row r="32" spans="1:12" ht="36.75" thickBot="1" x14ac:dyDescent="0.3">
      <c r="A32" s="6" t="s">
        <v>20</v>
      </c>
      <c r="B32" s="42">
        <v>2</v>
      </c>
      <c r="C32" s="3">
        <v>2</v>
      </c>
      <c r="D32" s="36">
        <v>2</v>
      </c>
      <c r="E32" s="44">
        <f t="shared" si="4"/>
        <v>1</v>
      </c>
      <c r="F32" s="62" t="s">
        <v>343</v>
      </c>
      <c r="G32" s="59"/>
      <c r="H32" s="15">
        <v>2</v>
      </c>
      <c r="I32" s="16">
        <f t="shared" si="0"/>
        <v>1</v>
      </c>
      <c r="J32" s="72" t="s">
        <v>309</v>
      </c>
      <c r="L32" s="83" t="s">
        <v>225</v>
      </c>
    </row>
    <row r="33" spans="1:12" s="17" customFormat="1" ht="32.25" thickBot="1" x14ac:dyDescent="0.3">
      <c r="A33" s="23" t="s">
        <v>21</v>
      </c>
      <c r="B33" s="24">
        <f>SUM(B34:B39)</f>
        <v>12</v>
      </c>
      <c r="C33" s="24">
        <f>SUM(C34:C39)</f>
        <v>12</v>
      </c>
      <c r="D33" s="24">
        <f>SUM(D34:D39)</f>
        <v>9</v>
      </c>
      <c r="E33" s="25">
        <f>(D33/B33)</f>
        <v>0.75</v>
      </c>
      <c r="F33" s="24" t="str">
        <f>IF(E33&gt;=0.5,"Đạt","Không đạt")</f>
        <v>Đạt</v>
      </c>
      <c r="G33" s="24">
        <f>SUM(G34:G39)</f>
        <v>0</v>
      </c>
      <c r="H33" s="24">
        <f>SUM(H34:H39)</f>
        <v>8</v>
      </c>
      <c r="I33" s="26">
        <f t="shared" si="0"/>
        <v>0.66666666666666663</v>
      </c>
      <c r="J33" s="48" t="str">
        <f>IF(I33&gt;=0.5,"Đạt","Không đạt")</f>
        <v>Đạt</v>
      </c>
      <c r="L33" s="78"/>
    </row>
    <row r="34" spans="1:12" ht="52.5" thickTop="1" thickBot="1" x14ac:dyDescent="0.3">
      <c r="A34" s="8" t="s">
        <v>22</v>
      </c>
      <c r="B34" s="42">
        <v>2</v>
      </c>
      <c r="C34" s="3">
        <v>2</v>
      </c>
      <c r="D34" s="36">
        <v>2</v>
      </c>
      <c r="E34" s="44">
        <f t="shared" ref="E34:E39" si="5">(D34/B34)</f>
        <v>1</v>
      </c>
      <c r="F34" s="96" t="s">
        <v>344</v>
      </c>
      <c r="G34" s="59"/>
      <c r="H34" s="15">
        <v>2</v>
      </c>
      <c r="I34" s="16">
        <f t="shared" si="0"/>
        <v>1</v>
      </c>
      <c r="J34" s="74" t="s">
        <v>93</v>
      </c>
      <c r="L34" s="6" t="s">
        <v>226</v>
      </c>
    </row>
    <row r="35" spans="1:12" ht="45.75" customHeight="1" thickBot="1" x14ac:dyDescent="0.3">
      <c r="A35" s="6" t="s">
        <v>23</v>
      </c>
      <c r="B35" s="42">
        <v>2</v>
      </c>
      <c r="C35" s="3">
        <v>2</v>
      </c>
      <c r="D35" s="36">
        <v>2</v>
      </c>
      <c r="E35" s="44">
        <f t="shared" si="5"/>
        <v>1</v>
      </c>
      <c r="F35" s="97" t="s">
        <v>345</v>
      </c>
      <c r="G35" s="59"/>
      <c r="H35" s="15">
        <v>2</v>
      </c>
      <c r="I35" s="16">
        <f t="shared" si="0"/>
        <v>1</v>
      </c>
      <c r="J35" s="51" t="s">
        <v>94</v>
      </c>
      <c r="L35" s="6" t="s">
        <v>227</v>
      </c>
    </row>
    <row r="36" spans="1:12" ht="48.75" thickBot="1" x14ac:dyDescent="0.3">
      <c r="A36" s="6" t="s">
        <v>24</v>
      </c>
      <c r="B36" s="42">
        <v>2</v>
      </c>
      <c r="C36" s="3">
        <v>2</v>
      </c>
      <c r="D36" s="36">
        <v>2</v>
      </c>
      <c r="E36" s="44">
        <f t="shared" si="5"/>
        <v>1</v>
      </c>
      <c r="F36" s="97" t="s">
        <v>346</v>
      </c>
      <c r="G36" s="59"/>
      <c r="H36" s="15">
        <v>2</v>
      </c>
      <c r="I36" s="16">
        <f t="shared" si="0"/>
        <v>1</v>
      </c>
      <c r="J36" s="67" t="s">
        <v>95</v>
      </c>
      <c r="L36" s="78" t="s">
        <v>241</v>
      </c>
    </row>
    <row r="37" spans="1:12" ht="48.75" thickBot="1" x14ac:dyDescent="0.3">
      <c r="A37" s="6" t="s">
        <v>25</v>
      </c>
      <c r="B37" s="42">
        <v>2</v>
      </c>
      <c r="C37" s="3">
        <v>2</v>
      </c>
      <c r="D37" s="36">
        <v>2</v>
      </c>
      <c r="E37" s="44">
        <f t="shared" si="5"/>
        <v>1</v>
      </c>
      <c r="F37" s="97" t="s">
        <v>347</v>
      </c>
      <c r="G37" s="59"/>
      <c r="H37" s="15">
        <v>2</v>
      </c>
      <c r="I37" s="16">
        <f t="shared" si="0"/>
        <v>1</v>
      </c>
      <c r="J37" s="63" t="s">
        <v>95</v>
      </c>
      <c r="L37" s="78" t="s">
        <v>240</v>
      </c>
    </row>
    <row r="38" spans="1:12" ht="48.75" thickBot="1" x14ac:dyDescent="0.3">
      <c r="A38" s="6" t="s">
        <v>26</v>
      </c>
      <c r="B38" s="42">
        <v>2</v>
      </c>
      <c r="C38" s="3">
        <v>2</v>
      </c>
      <c r="D38" s="36">
        <v>1</v>
      </c>
      <c r="E38" s="44">
        <f t="shared" si="5"/>
        <v>0.5</v>
      </c>
      <c r="F38" s="98" t="s">
        <v>348</v>
      </c>
      <c r="G38" s="59"/>
      <c r="H38" s="15">
        <v>0</v>
      </c>
      <c r="I38" s="16">
        <f t="shared" si="0"/>
        <v>0</v>
      </c>
      <c r="J38" s="51" t="s">
        <v>97</v>
      </c>
      <c r="L38" s="79" t="s">
        <v>228</v>
      </c>
    </row>
    <row r="39" spans="1:12" ht="60.75" thickBot="1" x14ac:dyDescent="0.3">
      <c r="A39" s="6" t="s">
        <v>27</v>
      </c>
      <c r="B39" s="42">
        <v>2</v>
      </c>
      <c r="C39" s="3">
        <v>2</v>
      </c>
      <c r="D39" s="36">
        <v>0</v>
      </c>
      <c r="E39" s="44">
        <f t="shared" si="5"/>
        <v>0</v>
      </c>
      <c r="F39" s="51" t="s">
        <v>349</v>
      </c>
      <c r="G39" s="59"/>
      <c r="H39" s="15">
        <v>0</v>
      </c>
      <c r="I39" s="16">
        <f t="shared" si="0"/>
        <v>0</v>
      </c>
      <c r="J39" s="51"/>
      <c r="L39" s="81" t="s">
        <v>242</v>
      </c>
    </row>
    <row r="40" spans="1:12" s="17" customFormat="1" ht="32.25" thickBot="1" x14ac:dyDescent="0.3">
      <c r="A40" s="23" t="s">
        <v>28</v>
      </c>
      <c r="B40" s="24">
        <v>8</v>
      </c>
      <c r="C40" s="24">
        <f>SUM(C41:C44)</f>
        <v>8</v>
      </c>
      <c r="D40" s="24">
        <f>SUM(D41:D44)</f>
        <v>8</v>
      </c>
      <c r="E40" s="25">
        <f>(D40/B40)</f>
        <v>1</v>
      </c>
      <c r="F40" s="24" t="str">
        <f>IF(E40&gt;=0.5,"Đạt","Không đạt")</f>
        <v>Đạt</v>
      </c>
      <c r="G40" s="24">
        <f>SUM(G41:G44)</f>
        <v>0</v>
      </c>
      <c r="H40" s="24">
        <f>SUM(H41:H44)</f>
        <v>8</v>
      </c>
      <c r="I40" s="26">
        <f t="shared" si="0"/>
        <v>1</v>
      </c>
      <c r="J40" s="48" t="str">
        <f>IF(I40&gt;=0.5,"Đạt","Không đạt")</f>
        <v>Đạt</v>
      </c>
      <c r="L40" s="83"/>
    </row>
    <row r="41" spans="1:12" ht="60.75" thickBot="1" x14ac:dyDescent="0.3">
      <c r="A41" s="6" t="s">
        <v>29</v>
      </c>
      <c r="B41" s="42">
        <v>2</v>
      </c>
      <c r="C41" s="3">
        <v>2</v>
      </c>
      <c r="D41" s="36">
        <v>2</v>
      </c>
      <c r="E41" s="44">
        <f t="shared" ref="E41:E44" si="6">(D41/B41)</f>
        <v>1</v>
      </c>
      <c r="F41" s="6" t="s">
        <v>350</v>
      </c>
      <c r="G41" s="59"/>
      <c r="H41" s="15">
        <v>2</v>
      </c>
      <c r="I41" s="16">
        <f t="shared" si="0"/>
        <v>1</v>
      </c>
      <c r="J41" s="51" t="s">
        <v>98</v>
      </c>
      <c r="L41" s="6" t="s">
        <v>229</v>
      </c>
    </row>
    <row r="42" spans="1:12" ht="48.75" thickBot="1" x14ac:dyDescent="0.3">
      <c r="A42" s="6" t="s">
        <v>30</v>
      </c>
      <c r="B42" s="42">
        <v>2</v>
      </c>
      <c r="C42" s="3">
        <v>2</v>
      </c>
      <c r="D42" s="36">
        <v>2</v>
      </c>
      <c r="E42" s="44">
        <f t="shared" si="6"/>
        <v>1</v>
      </c>
      <c r="F42" s="6" t="s">
        <v>351</v>
      </c>
      <c r="G42" s="59"/>
      <c r="H42" s="15">
        <v>2</v>
      </c>
      <c r="I42" s="16">
        <f t="shared" si="0"/>
        <v>1</v>
      </c>
      <c r="J42" s="51" t="s">
        <v>204</v>
      </c>
      <c r="L42" s="78" t="s">
        <v>243</v>
      </c>
    </row>
    <row r="43" spans="1:12" ht="48.75" thickBot="1" x14ac:dyDescent="0.3">
      <c r="A43" s="6" t="s">
        <v>31</v>
      </c>
      <c r="B43" s="42">
        <v>2</v>
      </c>
      <c r="C43" s="3">
        <v>2</v>
      </c>
      <c r="D43" s="36">
        <v>2</v>
      </c>
      <c r="E43" s="44">
        <f t="shared" si="6"/>
        <v>1</v>
      </c>
      <c r="F43" s="6" t="s">
        <v>352</v>
      </c>
      <c r="G43" s="59"/>
      <c r="H43" s="15">
        <v>2</v>
      </c>
      <c r="I43" s="16">
        <f t="shared" si="0"/>
        <v>1</v>
      </c>
      <c r="J43" s="89" t="s">
        <v>101</v>
      </c>
      <c r="L43" s="6" t="s">
        <v>100</v>
      </c>
    </row>
    <row r="44" spans="1:12" ht="48.75" thickBot="1" x14ac:dyDescent="0.3">
      <c r="A44" s="6" t="s">
        <v>32</v>
      </c>
      <c r="B44" s="42">
        <v>2</v>
      </c>
      <c r="C44" s="3">
        <v>2</v>
      </c>
      <c r="D44" s="36">
        <v>2</v>
      </c>
      <c r="E44" s="44">
        <f t="shared" si="6"/>
        <v>1</v>
      </c>
      <c r="F44" s="6" t="s">
        <v>353</v>
      </c>
      <c r="G44" s="59"/>
      <c r="H44" s="15">
        <v>2</v>
      </c>
      <c r="I44" s="16">
        <f t="shared" si="0"/>
        <v>1</v>
      </c>
      <c r="J44" s="51" t="s">
        <v>101</v>
      </c>
      <c r="L44" s="6" t="s">
        <v>100</v>
      </c>
    </row>
    <row r="45" spans="1:12" s="17" customFormat="1" ht="48" thickBot="1" x14ac:dyDescent="0.3">
      <c r="A45" s="23" t="s">
        <v>66</v>
      </c>
      <c r="B45" s="24">
        <f>SUM(B46:B47)</f>
        <v>4</v>
      </c>
      <c r="C45" s="24">
        <f>SUM(C46:C47)</f>
        <v>4</v>
      </c>
      <c r="D45" s="24">
        <f>SUM(D46:D47)</f>
        <v>4</v>
      </c>
      <c r="E45" s="25">
        <f>(D45/B45)</f>
        <v>1</v>
      </c>
      <c r="F45" s="24" t="str">
        <f>IF(E45&gt;=0.5,"Đạt","Không đạt")</f>
        <v>Đạt</v>
      </c>
      <c r="G45" s="24">
        <f>SUM(G46:G47)</f>
        <v>0</v>
      </c>
      <c r="H45" s="24">
        <f>SUM(H46:H47)</f>
        <v>4</v>
      </c>
      <c r="I45" s="26">
        <f t="shared" si="0"/>
        <v>1</v>
      </c>
      <c r="J45" s="48" t="str">
        <f>IF(I45&gt;=0.5,"Đạt","Không đạt")</f>
        <v>Đạt</v>
      </c>
      <c r="L45" s="51"/>
    </row>
    <row r="46" spans="1:12" ht="60.75" thickBot="1" x14ac:dyDescent="0.3">
      <c r="A46" s="6" t="s">
        <v>33</v>
      </c>
      <c r="B46" s="42">
        <v>2</v>
      </c>
      <c r="C46" s="3">
        <v>2</v>
      </c>
      <c r="D46" s="36">
        <v>2</v>
      </c>
      <c r="E46" s="44">
        <f t="shared" ref="E46:E47" si="7">(D46/B46)</f>
        <v>1</v>
      </c>
      <c r="F46" s="6" t="s">
        <v>354</v>
      </c>
      <c r="G46" s="59"/>
      <c r="H46" s="15">
        <v>2</v>
      </c>
      <c r="I46" s="16">
        <f t="shared" si="0"/>
        <v>1</v>
      </c>
      <c r="J46" s="51" t="s">
        <v>205</v>
      </c>
      <c r="L46" s="6" t="s">
        <v>230</v>
      </c>
    </row>
    <row r="47" spans="1:12" ht="60.75" thickBot="1" x14ac:dyDescent="0.3">
      <c r="A47" s="6" t="s">
        <v>34</v>
      </c>
      <c r="B47" s="42">
        <v>2</v>
      </c>
      <c r="C47" s="3">
        <v>2</v>
      </c>
      <c r="D47" s="36">
        <v>2</v>
      </c>
      <c r="E47" s="44">
        <f t="shared" si="7"/>
        <v>1</v>
      </c>
      <c r="F47" s="6" t="s">
        <v>355</v>
      </c>
      <c r="G47" s="59"/>
      <c r="H47" s="15">
        <v>2</v>
      </c>
      <c r="I47" s="16">
        <f t="shared" si="0"/>
        <v>1</v>
      </c>
      <c r="J47" s="51" t="s">
        <v>205</v>
      </c>
      <c r="L47" s="6" t="s">
        <v>230</v>
      </c>
    </row>
    <row r="48" spans="1:12" s="17" customFormat="1" ht="32.25" thickBot="1" x14ac:dyDescent="0.3">
      <c r="A48" s="23" t="s">
        <v>65</v>
      </c>
      <c r="B48" s="24">
        <f>SUM(B49:B50)</f>
        <v>4</v>
      </c>
      <c r="C48" s="24">
        <f>SUM(C49:C50)</f>
        <v>4</v>
      </c>
      <c r="D48" s="24">
        <f>SUM(D49:D50)</f>
        <v>4</v>
      </c>
      <c r="E48" s="25">
        <f>(D48/B48)</f>
        <v>1</v>
      </c>
      <c r="F48" s="24" t="str">
        <f>IF(E48&gt;=0.5,"Đạt","Không đạt")</f>
        <v>Đạt</v>
      </c>
      <c r="G48" s="24">
        <f>SUM(G49:G50)</f>
        <v>0</v>
      </c>
      <c r="H48" s="24">
        <f>SUM(H49:H50)</f>
        <v>4</v>
      </c>
      <c r="I48" s="26">
        <f t="shared" si="0"/>
        <v>1</v>
      </c>
      <c r="J48" s="48" t="str">
        <f>IF(I48&gt;=0.5,"Đạt","Không đạt")</f>
        <v>Đạt</v>
      </c>
      <c r="L48" s="51"/>
    </row>
    <row r="49" spans="1:12" ht="37.5" thickTop="1" thickBot="1" x14ac:dyDescent="0.3">
      <c r="A49" s="6" t="s">
        <v>35</v>
      </c>
      <c r="B49" s="42">
        <v>2</v>
      </c>
      <c r="C49" s="3">
        <v>2</v>
      </c>
      <c r="D49" s="36">
        <v>2</v>
      </c>
      <c r="E49" s="44">
        <f t="shared" ref="E49:E50" si="8">(D49/B49)</f>
        <v>1</v>
      </c>
      <c r="F49" s="96" t="s">
        <v>356</v>
      </c>
      <c r="G49" s="59"/>
      <c r="H49" s="15">
        <v>2</v>
      </c>
      <c r="I49" s="16">
        <f t="shared" si="0"/>
        <v>1</v>
      </c>
      <c r="J49" s="51" t="s">
        <v>121</v>
      </c>
      <c r="L49" s="6" t="s">
        <v>231</v>
      </c>
    </row>
    <row r="50" spans="1:12" ht="36.75" thickBot="1" x14ac:dyDescent="0.3">
      <c r="A50" s="4" t="s">
        <v>36</v>
      </c>
      <c r="B50" s="42">
        <v>2</v>
      </c>
      <c r="C50" s="3">
        <v>2</v>
      </c>
      <c r="D50" s="36">
        <v>2</v>
      </c>
      <c r="E50" s="44">
        <f t="shared" si="8"/>
        <v>1</v>
      </c>
      <c r="F50" s="98" t="s">
        <v>356</v>
      </c>
      <c r="G50" s="59"/>
      <c r="H50" s="15">
        <v>2</v>
      </c>
      <c r="I50" s="16">
        <f t="shared" si="0"/>
        <v>1</v>
      </c>
      <c r="J50" s="51" t="s">
        <v>122</v>
      </c>
      <c r="L50" s="6" t="s">
        <v>232</v>
      </c>
    </row>
    <row r="51" spans="1:12" s="17" customFormat="1" ht="48" thickBot="1" x14ac:dyDescent="0.3">
      <c r="A51" s="23" t="s">
        <v>67</v>
      </c>
      <c r="B51" s="24">
        <f>SUM(B52:B53)</f>
        <v>4</v>
      </c>
      <c r="C51" s="24">
        <f>SUM(C52:C53)</f>
        <v>4</v>
      </c>
      <c r="D51" s="24">
        <f>SUM(D52:D53)</f>
        <v>4</v>
      </c>
      <c r="E51" s="25">
        <f>(D51/B51)</f>
        <v>1</v>
      </c>
      <c r="F51" s="24" t="str">
        <f>IF(E51&gt;=0.5,"Đạt","Không đạt")</f>
        <v>Đạt</v>
      </c>
      <c r="G51" s="24">
        <f>SUM(G52:G53)</f>
        <v>0</v>
      </c>
      <c r="H51" s="24">
        <f>SUM(H52:H53)</f>
        <v>3</v>
      </c>
      <c r="I51" s="26">
        <f t="shared" si="0"/>
        <v>0.75</v>
      </c>
      <c r="J51" s="48" t="str">
        <f>IF(I51&gt;=0.5,"Đạt","Không đạt")</f>
        <v>Đạt</v>
      </c>
      <c r="L51" s="51"/>
    </row>
    <row r="52" spans="1:12" ht="49.5" thickTop="1" thickBot="1" x14ac:dyDescent="0.3">
      <c r="A52" s="6" t="s">
        <v>37</v>
      </c>
      <c r="B52" s="42">
        <v>2</v>
      </c>
      <c r="C52" s="3">
        <v>2</v>
      </c>
      <c r="D52" s="36">
        <v>2</v>
      </c>
      <c r="E52" s="44">
        <f t="shared" ref="E52:E53" si="9">(D52/B52)</f>
        <v>1</v>
      </c>
      <c r="F52" s="96" t="s">
        <v>357</v>
      </c>
      <c r="G52" s="59"/>
      <c r="H52" s="15">
        <v>2</v>
      </c>
      <c r="I52" s="16">
        <f t="shared" si="0"/>
        <v>1</v>
      </c>
      <c r="J52" s="51" t="s">
        <v>206</v>
      </c>
      <c r="L52" s="79" t="s">
        <v>233</v>
      </c>
    </row>
    <row r="53" spans="1:12" ht="60.75" thickBot="1" x14ac:dyDescent="0.3">
      <c r="A53" s="6" t="s">
        <v>38</v>
      </c>
      <c r="B53" s="42">
        <v>2</v>
      </c>
      <c r="C53" s="3">
        <v>2</v>
      </c>
      <c r="D53" s="36">
        <v>2</v>
      </c>
      <c r="E53" s="44">
        <f t="shared" si="9"/>
        <v>1</v>
      </c>
      <c r="F53" s="98" t="s">
        <v>358</v>
      </c>
      <c r="G53" s="59"/>
      <c r="H53" s="15">
        <v>1</v>
      </c>
      <c r="I53" s="16">
        <f t="shared" si="0"/>
        <v>0.5</v>
      </c>
      <c r="J53" s="51" t="s">
        <v>206</v>
      </c>
      <c r="L53" s="81" t="s">
        <v>244</v>
      </c>
    </row>
    <row r="54" spans="1:12" s="17" customFormat="1" ht="48" thickBot="1" x14ac:dyDescent="0.3">
      <c r="A54" s="27" t="s">
        <v>68</v>
      </c>
      <c r="B54" s="24">
        <f>SUM(B55:B58)</f>
        <v>8</v>
      </c>
      <c r="C54" s="24">
        <f>SUM(C55:C58)</f>
        <v>8</v>
      </c>
      <c r="D54" s="24">
        <f>SUM(D55:D58)</f>
        <v>8</v>
      </c>
      <c r="E54" s="25">
        <f>(D54/B54)</f>
        <v>1</v>
      </c>
      <c r="F54" s="24" t="str">
        <f>IF(E54&gt;=0.5,"Đạt","Không đạt")</f>
        <v>Đạt</v>
      </c>
      <c r="G54" s="24">
        <f>SUM(G55:G58)</f>
        <v>0</v>
      </c>
      <c r="H54" s="24">
        <f>SUM(H55:H58)</f>
        <v>8</v>
      </c>
      <c r="I54" s="26">
        <f t="shared" si="0"/>
        <v>1</v>
      </c>
      <c r="J54" s="48" t="str">
        <f>IF(I54&gt;=0.5,"Đạt","Không đạt")</f>
        <v>Đạt</v>
      </c>
      <c r="L54" s="83"/>
    </row>
    <row r="55" spans="1:12" ht="48.75" thickBot="1" x14ac:dyDescent="0.3">
      <c r="A55" s="6" t="s">
        <v>39</v>
      </c>
      <c r="B55" s="42">
        <v>2</v>
      </c>
      <c r="C55" s="3">
        <v>2</v>
      </c>
      <c r="D55" s="36">
        <v>2</v>
      </c>
      <c r="E55" s="44">
        <f t="shared" ref="E55:E58" si="10">(D55/B55)</f>
        <v>1</v>
      </c>
      <c r="F55" s="6" t="s">
        <v>359</v>
      </c>
      <c r="G55" s="59"/>
      <c r="H55" s="15">
        <v>2</v>
      </c>
      <c r="I55" s="16">
        <f t="shared" si="0"/>
        <v>1</v>
      </c>
      <c r="J55" s="66" t="s">
        <v>377</v>
      </c>
      <c r="L55" s="78" t="s">
        <v>245</v>
      </c>
    </row>
    <row r="56" spans="1:12" ht="60.75" thickBot="1" x14ac:dyDescent="0.3">
      <c r="A56" s="6" t="s">
        <v>40</v>
      </c>
      <c r="B56" s="42">
        <v>2</v>
      </c>
      <c r="C56" s="3">
        <v>2</v>
      </c>
      <c r="D56" s="36">
        <v>2</v>
      </c>
      <c r="E56" s="44">
        <f t="shared" si="10"/>
        <v>1</v>
      </c>
      <c r="F56" s="6" t="s">
        <v>360</v>
      </c>
      <c r="G56" s="59"/>
      <c r="H56" s="15">
        <v>2</v>
      </c>
      <c r="I56" s="16">
        <f t="shared" si="0"/>
        <v>1</v>
      </c>
      <c r="J56" s="62" t="s">
        <v>208</v>
      </c>
      <c r="L56" s="88" t="s">
        <v>246</v>
      </c>
    </row>
    <row r="57" spans="1:12" ht="60.75" thickBot="1" x14ac:dyDescent="0.3">
      <c r="A57" s="6" t="s">
        <v>41</v>
      </c>
      <c r="B57" s="42">
        <v>2</v>
      </c>
      <c r="C57" s="3">
        <v>2</v>
      </c>
      <c r="D57" s="36">
        <v>2</v>
      </c>
      <c r="E57" s="44">
        <f t="shared" si="10"/>
        <v>1</v>
      </c>
      <c r="F57" s="6" t="s">
        <v>361</v>
      </c>
      <c r="G57" s="59"/>
      <c r="H57" s="15">
        <v>2</v>
      </c>
      <c r="I57" s="16">
        <f t="shared" si="0"/>
        <v>1</v>
      </c>
      <c r="J57" s="62" t="s">
        <v>209</v>
      </c>
      <c r="L57" s="78" t="s">
        <v>247</v>
      </c>
    </row>
    <row r="58" spans="1:12" ht="48.75" thickBot="1" x14ac:dyDescent="0.3">
      <c r="A58" s="6" t="s">
        <v>42</v>
      </c>
      <c r="B58" s="42">
        <v>2</v>
      </c>
      <c r="C58" s="3">
        <v>2</v>
      </c>
      <c r="D58" s="36">
        <v>2</v>
      </c>
      <c r="E58" s="44">
        <f t="shared" si="10"/>
        <v>1</v>
      </c>
      <c r="F58" s="6" t="s">
        <v>362</v>
      </c>
      <c r="G58" s="59"/>
      <c r="H58" s="15">
        <v>2</v>
      </c>
      <c r="I58" s="16">
        <f t="shared" si="0"/>
        <v>1</v>
      </c>
      <c r="J58" s="62" t="s">
        <v>105</v>
      </c>
      <c r="L58" s="6" t="s">
        <v>234</v>
      </c>
    </row>
    <row r="59" spans="1:12" s="17" customFormat="1" ht="57.75" customHeight="1" thickBot="1" x14ac:dyDescent="0.3">
      <c r="A59" s="23" t="s">
        <v>69</v>
      </c>
      <c r="B59" s="24">
        <f>SUM(B60:B61)</f>
        <v>4</v>
      </c>
      <c r="C59" s="24">
        <f>SUM(C60:C61)</f>
        <v>4</v>
      </c>
      <c r="D59" s="24">
        <f>SUM(D60:D61)</f>
        <v>3</v>
      </c>
      <c r="E59" s="25">
        <f>(D59/B59)</f>
        <v>0.75</v>
      </c>
      <c r="F59" s="24" t="str">
        <f>IF(E59&gt;=0.5,"Đạt","Không đạt")</f>
        <v>Đạt</v>
      </c>
      <c r="G59" s="24">
        <f>SUM(G60:G61)</f>
        <v>0</v>
      </c>
      <c r="H59" s="24">
        <f>SUM(H60:H61)</f>
        <v>3</v>
      </c>
      <c r="I59" s="26">
        <f t="shared" si="0"/>
        <v>0.75</v>
      </c>
      <c r="J59" s="24" t="str">
        <f>IF(I59&gt;=0.5,"Đạt","Không đạt")</f>
        <v>Đạt</v>
      </c>
      <c r="L59" s="51"/>
    </row>
    <row r="60" spans="1:12" ht="49.5" thickTop="1" thickBot="1" x14ac:dyDescent="0.3">
      <c r="A60" s="6" t="s">
        <v>43</v>
      </c>
      <c r="B60" s="42">
        <v>2</v>
      </c>
      <c r="C60" s="14">
        <v>2</v>
      </c>
      <c r="D60" s="36">
        <v>2</v>
      </c>
      <c r="E60" s="44">
        <f t="shared" ref="E60:E61" si="11">(D60/B60)</f>
        <v>1</v>
      </c>
      <c r="F60" s="96" t="s">
        <v>363</v>
      </c>
      <c r="G60" s="59"/>
      <c r="H60" s="15">
        <v>2</v>
      </c>
      <c r="I60" s="16">
        <f t="shared" si="0"/>
        <v>1</v>
      </c>
      <c r="J60" s="51" t="s">
        <v>106</v>
      </c>
      <c r="L60" s="6" t="s">
        <v>235</v>
      </c>
    </row>
    <row r="61" spans="1:12" ht="36.75" thickBot="1" x14ac:dyDescent="0.3">
      <c r="A61" s="6" t="s">
        <v>44</v>
      </c>
      <c r="B61" s="42">
        <v>2</v>
      </c>
      <c r="C61" s="14">
        <v>2</v>
      </c>
      <c r="D61" s="36">
        <v>1</v>
      </c>
      <c r="E61" s="44">
        <f t="shared" si="11"/>
        <v>0.5</v>
      </c>
      <c r="F61" s="98" t="s">
        <v>364</v>
      </c>
      <c r="G61" s="59"/>
      <c r="H61" s="15">
        <v>1</v>
      </c>
      <c r="I61" s="16">
        <f t="shared" si="0"/>
        <v>0.5</v>
      </c>
      <c r="J61" s="51" t="s">
        <v>143</v>
      </c>
      <c r="L61" s="79" t="s">
        <v>109</v>
      </c>
    </row>
    <row r="62" spans="1:12" s="17" customFormat="1" ht="32.25" thickBot="1" x14ac:dyDescent="0.3">
      <c r="A62" s="28" t="s">
        <v>64</v>
      </c>
      <c r="B62" s="24">
        <f>SUM(B63:B64)</f>
        <v>4</v>
      </c>
      <c r="C62" s="24">
        <f>SUM(C63:C64)</f>
        <v>4</v>
      </c>
      <c r="D62" s="24">
        <f>SUM(D63:D64)</f>
        <v>3</v>
      </c>
      <c r="E62" s="25">
        <f>(D62/B62)</f>
        <v>0.75</v>
      </c>
      <c r="F62" s="24" t="str">
        <f>IF(E62&gt;=0.5,"Đạt","Không đạt")</f>
        <v>Đạt</v>
      </c>
      <c r="G62" s="24">
        <f>SUM(G63:G64)</f>
        <v>0</v>
      </c>
      <c r="H62" s="24">
        <f>SUM(H63:H64)</f>
        <v>1</v>
      </c>
      <c r="I62" s="26">
        <f t="shared" si="0"/>
        <v>0.25</v>
      </c>
      <c r="J62" s="24" t="str">
        <f>IF(I62&gt;=0.5,"Đạt","Không đạt")</f>
        <v>Không đạt</v>
      </c>
      <c r="L62" s="51"/>
    </row>
    <row r="63" spans="1:12" ht="85.5" thickTop="1" thickBot="1" x14ac:dyDescent="0.3">
      <c r="A63" s="9" t="s">
        <v>45</v>
      </c>
      <c r="B63" s="42">
        <v>2</v>
      </c>
      <c r="C63" s="14">
        <v>2</v>
      </c>
      <c r="D63" s="36">
        <v>2</v>
      </c>
      <c r="E63" s="44">
        <f t="shared" ref="E63:E64" si="12">(D63/B63)</f>
        <v>1</v>
      </c>
      <c r="F63" s="96" t="s">
        <v>365</v>
      </c>
      <c r="G63" s="59"/>
      <c r="H63" s="15">
        <v>1</v>
      </c>
      <c r="I63" s="16">
        <f t="shared" si="0"/>
        <v>0.5</v>
      </c>
      <c r="J63" s="62" t="s">
        <v>378</v>
      </c>
      <c r="L63" s="79" t="s">
        <v>236</v>
      </c>
    </row>
    <row r="64" spans="1:12" ht="108.75" thickBot="1" x14ac:dyDescent="0.3">
      <c r="A64" s="9" t="s">
        <v>46</v>
      </c>
      <c r="B64" s="42">
        <v>2</v>
      </c>
      <c r="C64" s="14">
        <v>2</v>
      </c>
      <c r="D64" s="36">
        <v>1</v>
      </c>
      <c r="E64" s="44">
        <f t="shared" si="12"/>
        <v>0.5</v>
      </c>
      <c r="F64" s="98" t="s">
        <v>366</v>
      </c>
      <c r="G64" s="59"/>
      <c r="H64" s="15">
        <v>0</v>
      </c>
      <c r="I64" s="16">
        <f t="shared" si="0"/>
        <v>0</v>
      </c>
      <c r="J64" s="62" t="s">
        <v>379</v>
      </c>
      <c r="L64" s="81" t="s">
        <v>248</v>
      </c>
    </row>
    <row r="65" spans="1:12" s="17" customFormat="1" ht="48" customHeight="1" thickBot="1" x14ac:dyDescent="0.3">
      <c r="A65" s="29" t="s">
        <v>47</v>
      </c>
      <c r="B65" s="21">
        <f>SUM(B66,B71,B74)</f>
        <v>16</v>
      </c>
      <c r="C65" s="21">
        <f>SUM(C66,C71,C74)</f>
        <v>16</v>
      </c>
      <c r="D65" s="21">
        <f>SUM(D66,D71,D74)</f>
        <v>9</v>
      </c>
      <c r="E65" s="22">
        <f>(D65/B65)</f>
        <v>0.5625</v>
      </c>
      <c r="F65" s="40" t="str">
        <f>IF(E65&gt;=0.5,"Đạt","Không đạt")</f>
        <v>Đạt</v>
      </c>
      <c r="G65" s="21">
        <f>SUM(G66,G71,G74)</f>
        <v>0</v>
      </c>
      <c r="H65" s="21">
        <f>SUM(H66,H71,H74)</f>
        <v>3</v>
      </c>
      <c r="I65" s="22">
        <f t="shared" si="0"/>
        <v>0.1875</v>
      </c>
      <c r="J65" s="40" t="str">
        <f>IF(I65&gt;=0.5,"Đạt","Không đạt")</f>
        <v>Không đạt</v>
      </c>
      <c r="L65" s="83"/>
    </row>
    <row r="66" spans="1:12" s="17" customFormat="1" ht="32.25" thickBot="1" x14ac:dyDescent="0.3">
      <c r="A66" s="28" t="s">
        <v>48</v>
      </c>
      <c r="B66" s="24">
        <f>SUM(B67:B70)</f>
        <v>8</v>
      </c>
      <c r="C66" s="24">
        <f>SUM(C67:C70)</f>
        <v>8</v>
      </c>
      <c r="D66" s="24">
        <f>SUM(D67:D70)</f>
        <v>5</v>
      </c>
      <c r="E66" s="25">
        <f>(D66/B66)</f>
        <v>0.625</v>
      </c>
      <c r="F66" s="24" t="str">
        <f>IF(E66&gt;=0.5,"Đạt","Không đạt")</f>
        <v>Đạt</v>
      </c>
      <c r="G66" s="24">
        <f>SUM(G67:G70)</f>
        <v>0</v>
      </c>
      <c r="H66" s="24">
        <f>SUM(H67:H70)</f>
        <v>1</v>
      </c>
      <c r="I66" s="26">
        <f t="shared" si="0"/>
        <v>0.125</v>
      </c>
      <c r="J66" s="24" t="str">
        <f>IF(I66&gt;=0.5,"Đạt","Không đạt")</f>
        <v>Không đạt</v>
      </c>
      <c r="L66"/>
    </row>
    <row r="67" spans="1:12" ht="73.5" thickTop="1" thickBot="1" x14ac:dyDescent="0.3">
      <c r="A67" s="9" t="s">
        <v>49</v>
      </c>
      <c r="B67" s="42">
        <v>2</v>
      </c>
      <c r="C67" s="14">
        <v>2</v>
      </c>
      <c r="D67" s="36">
        <v>2</v>
      </c>
      <c r="E67" s="44">
        <f t="shared" ref="E67:E70" si="13">(D67/B67)</f>
        <v>1</v>
      </c>
      <c r="F67" s="96" t="s">
        <v>367</v>
      </c>
      <c r="G67" s="59"/>
      <c r="H67" s="15">
        <v>1</v>
      </c>
      <c r="I67" s="16">
        <f t="shared" si="0"/>
        <v>0.5</v>
      </c>
      <c r="J67" s="51" t="s">
        <v>214</v>
      </c>
      <c r="L67" s="6" t="s">
        <v>111</v>
      </c>
    </row>
    <row r="68" spans="1:12" ht="48.75" thickBot="1" x14ac:dyDescent="0.3">
      <c r="A68" s="9" t="s">
        <v>50</v>
      </c>
      <c r="B68" s="42">
        <v>2</v>
      </c>
      <c r="C68" s="14">
        <v>2</v>
      </c>
      <c r="D68" s="36">
        <v>1</v>
      </c>
      <c r="E68" s="44">
        <f t="shared" si="13"/>
        <v>0.5</v>
      </c>
      <c r="F68" s="97" t="s">
        <v>368</v>
      </c>
      <c r="G68" s="59"/>
      <c r="H68" s="15">
        <v>0</v>
      </c>
      <c r="I68" s="16">
        <f t="shared" si="0"/>
        <v>0</v>
      </c>
      <c r="J68" s="51"/>
      <c r="L68" s="81" t="s">
        <v>250</v>
      </c>
    </row>
    <row r="69" spans="1:12" ht="120.75" thickBot="1" x14ac:dyDescent="0.3">
      <c r="A69" s="9" t="s">
        <v>51</v>
      </c>
      <c r="B69" s="42">
        <v>2</v>
      </c>
      <c r="C69" s="14">
        <v>2</v>
      </c>
      <c r="D69" s="36">
        <v>1</v>
      </c>
      <c r="E69" s="44">
        <f t="shared" si="13"/>
        <v>0.5</v>
      </c>
      <c r="F69" s="98" t="s">
        <v>369</v>
      </c>
      <c r="G69" s="59"/>
      <c r="H69" s="15">
        <v>0</v>
      </c>
      <c r="I69" s="16">
        <f t="shared" si="0"/>
        <v>0</v>
      </c>
      <c r="J69" s="62" t="s">
        <v>215</v>
      </c>
      <c r="L69" s="81" t="s">
        <v>251</v>
      </c>
    </row>
    <row r="70" spans="1:12" ht="84.75" thickBot="1" x14ac:dyDescent="0.3">
      <c r="A70" s="9" t="s">
        <v>52</v>
      </c>
      <c r="B70" s="42">
        <v>2</v>
      </c>
      <c r="C70" s="14">
        <v>2</v>
      </c>
      <c r="D70" s="36">
        <v>1</v>
      </c>
      <c r="E70" s="44">
        <f t="shared" si="13"/>
        <v>0.5</v>
      </c>
      <c r="F70" s="51" t="s">
        <v>335</v>
      </c>
      <c r="G70" s="59"/>
      <c r="H70" s="15">
        <v>0</v>
      </c>
      <c r="I70" s="16">
        <f t="shared" si="0"/>
        <v>0</v>
      </c>
      <c r="J70" s="62" t="s">
        <v>216</v>
      </c>
      <c r="L70" s="81" t="s">
        <v>249</v>
      </c>
    </row>
    <row r="71" spans="1:12" s="17" customFormat="1" ht="48" thickBot="1" x14ac:dyDescent="0.3">
      <c r="A71" s="28" t="s">
        <v>63</v>
      </c>
      <c r="B71" s="24">
        <f>SUM(B72:B73)</f>
        <v>4</v>
      </c>
      <c r="C71" s="24">
        <f>SUM(C72:C73)</f>
        <v>4</v>
      </c>
      <c r="D71" s="24">
        <f>SUM(D72:D73)</f>
        <v>2</v>
      </c>
      <c r="E71" s="25">
        <f>(D71/B71)</f>
        <v>0.5</v>
      </c>
      <c r="F71" s="24" t="str">
        <f>IF(E71&gt;=0.5,"Đạt","Không đạt")</f>
        <v>Đạt</v>
      </c>
      <c r="G71" s="24">
        <f>SUM(G72:G73)</f>
        <v>0</v>
      </c>
      <c r="H71" s="24">
        <f>SUM(H72:H73)</f>
        <v>2</v>
      </c>
      <c r="I71" s="26">
        <f t="shared" si="0"/>
        <v>0.5</v>
      </c>
      <c r="J71" s="24" t="str">
        <f>IF(I71&gt;=0.5,"Đạt","Không đạt")</f>
        <v>Đạt</v>
      </c>
      <c r="L71" s="51"/>
    </row>
    <row r="72" spans="1:12" ht="84.75" thickBot="1" x14ac:dyDescent="0.3">
      <c r="A72" s="9" t="s">
        <v>53</v>
      </c>
      <c r="B72" s="42">
        <v>2</v>
      </c>
      <c r="C72" s="14">
        <v>2</v>
      </c>
      <c r="D72" s="36">
        <v>2</v>
      </c>
      <c r="E72" s="44">
        <f t="shared" ref="E72:E73" si="14">(D72/B72)</f>
        <v>1</v>
      </c>
      <c r="F72" s="6" t="s">
        <v>370</v>
      </c>
      <c r="G72" s="59"/>
      <c r="H72" s="15">
        <v>2</v>
      </c>
      <c r="I72" s="16">
        <f t="shared" si="0"/>
        <v>1</v>
      </c>
      <c r="J72" s="62" t="s">
        <v>116</v>
      </c>
      <c r="L72" s="78" t="s">
        <v>252</v>
      </c>
    </row>
    <row r="73" spans="1:12" ht="48.75" thickBot="1" x14ac:dyDescent="0.3">
      <c r="A73" s="9" t="s">
        <v>54</v>
      </c>
      <c r="B73" s="42">
        <v>2</v>
      </c>
      <c r="C73" s="14">
        <v>2</v>
      </c>
      <c r="D73" s="36">
        <v>0</v>
      </c>
      <c r="E73" s="44">
        <f t="shared" si="14"/>
        <v>0</v>
      </c>
      <c r="F73" s="4"/>
      <c r="G73" s="59">
        <v>0</v>
      </c>
      <c r="H73" s="15">
        <v>0</v>
      </c>
      <c r="I73" s="16">
        <f t="shared" si="0"/>
        <v>0</v>
      </c>
      <c r="J73" s="51"/>
      <c r="L73" s="78" t="s">
        <v>253</v>
      </c>
    </row>
    <row r="74" spans="1:12" s="17" customFormat="1" ht="32.25" thickBot="1" x14ac:dyDescent="0.3">
      <c r="A74" s="28" t="s">
        <v>62</v>
      </c>
      <c r="B74" s="24">
        <f>SUM(B75:B76)</f>
        <v>4</v>
      </c>
      <c r="C74" s="24">
        <f>SUM(C75:C76)</f>
        <v>4</v>
      </c>
      <c r="D74" s="24">
        <f>SUM(D75:D76)</f>
        <v>2</v>
      </c>
      <c r="E74" s="25">
        <f>(D74/B74)</f>
        <v>0.5</v>
      </c>
      <c r="F74" s="24" t="str">
        <f>IF(E74&gt;=0.5,"Đạt","Không đạt")</f>
        <v>Đạt</v>
      </c>
      <c r="G74" s="24">
        <f>SUM(G75:G76)</f>
        <v>0</v>
      </c>
      <c r="H74" s="24">
        <f>SUM(H75:H76)</f>
        <v>0</v>
      </c>
      <c r="I74" s="26">
        <f t="shared" si="0"/>
        <v>0</v>
      </c>
      <c r="J74" s="24" t="str">
        <f>IF(I74&gt;=0.5,"Đạt","Không đạt")</f>
        <v>Không đạt</v>
      </c>
      <c r="L74" s="51"/>
    </row>
    <row r="75" spans="1:12" ht="36.75" thickBot="1" x14ac:dyDescent="0.3">
      <c r="A75" s="9" t="s">
        <v>55</v>
      </c>
      <c r="B75" s="42">
        <v>2</v>
      </c>
      <c r="C75" s="14">
        <v>2</v>
      </c>
      <c r="D75" s="36">
        <v>2</v>
      </c>
      <c r="E75" s="44">
        <f t="shared" ref="E75:E76" si="15">(D75/B75)</f>
        <v>1</v>
      </c>
      <c r="F75" s="51" t="s">
        <v>371</v>
      </c>
      <c r="G75" s="59"/>
      <c r="H75" s="15">
        <v>0</v>
      </c>
      <c r="I75" s="16">
        <f t="shared" si="0"/>
        <v>0</v>
      </c>
      <c r="J75" s="51"/>
      <c r="L75" s="78" t="s">
        <v>254</v>
      </c>
    </row>
    <row r="76" spans="1:12" ht="36.75" thickBot="1" x14ac:dyDescent="0.3">
      <c r="A76" s="9" t="s">
        <v>56</v>
      </c>
      <c r="B76" s="42">
        <v>2</v>
      </c>
      <c r="C76" s="14">
        <v>2</v>
      </c>
      <c r="D76" s="36">
        <v>0</v>
      </c>
      <c r="E76" s="44">
        <f t="shared" si="15"/>
        <v>0</v>
      </c>
      <c r="F76" s="76"/>
      <c r="G76" s="59"/>
      <c r="H76" s="15">
        <v>0</v>
      </c>
      <c r="I76" s="16">
        <f t="shared" si="0"/>
        <v>0</v>
      </c>
      <c r="J76" s="51"/>
      <c r="L76" s="6" t="s">
        <v>119</v>
      </c>
    </row>
    <row r="77" spans="1:12" ht="16.5" thickBot="1" x14ac:dyDescent="0.3">
      <c r="A77" s="10" t="s">
        <v>57</v>
      </c>
      <c r="B77" s="41">
        <f>SUM(B15,B29,B65)</f>
        <v>88</v>
      </c>
      <c r="C77" s="5">
        <f>SUM(C15,C29,C65)</f>
        <v>88</v>
      </c>
      <c r="D77" s="12">
        <f>SUM(D15,D29,D65)</f>
        <v>70</v>
      </c>
      <c r="E77" s="56">
        <f>(D77/B77)</f>
        <v>0.79545454545454541</v>
      </c>
      <c r="F77" s="3"/>
      <c r="G77" s="58">
        <f>SUM(G15,G29,G65)</f>
        <v>0</v>
      </c>
      <c r="H77" s="12">
        <f>SUM(H15,H29,H65)</f>
        <v>57</v>
      </c>
      <c r="I77" s="56">
        <f t="shared" si="0"/>
        <v>0.64772727272727271</v>
      </c>
      <c r="J77" s="3"/>
    </row>
    <row r="78" spans="1:12" ht="16.5" thickBot="1" x14ac:dyDescent="0.3">
      <c r="A78" s="10" t="s">
        <v>58</v>
      </c>
      <c r="B78" s="41">
        <v>100</v>
      </c>
      <c r="C78" s="5">
        <f>(C77*B78)/B77</f>
        <v>100</v>
      </c>
      <c r="D78" s="13">
        <f>(D77*B78)/B77</f>
        <v>79.545454545454547</v>
      </c>
      <c r="E78" s="56">
        <f>(D78/B78)</f>
        <v>0.79545454545454541</v>
      </c>
      <c r="F78" s="3"/>
      <c r="G78" s="60">
        <f>(G77/B77)*100</f>
        <v>0</v>
      </c>
      <c r="H78" s="13">
        <f>(H77*B78)/B77</f>
        <v>64.772727272727266</v>
      </c>
      <c r="I78" s="56">
        <f t="shared" si="0"/>
        <v>0.64772727272727271</v>
      </c>
      <c r="J78" s="3"/>
    </row>
    <row r="79" spans="1:12" ht="36" customHeight="1" thickBot="1" x14ac:dyDescent="0.3">
      <c r="A79" s="10" t="s">
        <v>59</v>
      </c>
      <c r="B79" s="11"/>
      <c r="C79" s="11"/>
      <c r="D79" s="116"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Không đạt</v>
      </c>
      <c r="E79" s="117"/>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16"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17"/>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07" t="s">
        <v>74</v>
      </c>
      <c r="B81" s="108"/>
      <c r="C81" s="108"/>
      <c r="D81" s="108"/>
      <c r="E81" s="108"/>
      <c r="H81" s="109" t="s">
        <v>75</v>
      </c>
      <c r="I81" s="110"/>
      <c r="J81" s="110"/>
    </row>
    <row r="85" spans="1:10" ht="15.6" customHeight="1" x14ac:dyDescent="0.25">
      <c r="A85" s="106"/>
      <c r="B85" s="106"/>
      <c r="C85" s="106"/>
      <c r="D85" s="106"/>
      <c r="I85" s="104"/>
      <c r="J85" s="105"/>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0" zoomScale="90" zoomScaleNormal="90" workbookViewId="0">
      <selection activeCell="L79" sqref="L7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s>
  <sheetData>
    <row r="6" spans="1:13" ht="18.75" x14ac:dyDescent="0.25">
      <c r="A6" s="102" t="s">
        <v>60</v>
      </c>
      <c r="B6" s="102"/>
      <c r="C6" s="102"/>
      <c r="D6" s="102"/>
      <c r="E6" s="102"/>
      <c r="F6" s="102"/>
      <c r="G6" s="102"/>
      <c r="H6" s="102"/>
      <c r="I6" s="102"/>
      <c r="J6" s="102"/>
    </row>
    <row r="7" spans="1:13" ht="18.75" x14ac:dyDescent="0.25">
      <c r="A7" s="102" t="s">
        <v>61</v>
      </c>
      <c r="B7" s="102"/>
      <c r="C7" s="102"/>
      <c r="D7" s="102"/>
      <c r="E7" s="102"/>
      <c r="F7" s="102"/>
      <c r="G7" s="102"/>
      <c r="H7" s="102"/>
      <c r="I7" s="102"/>
      <c r="J7" s="102"/>
    </row>
    <row r="8" spans="1:13" ht="16.5" x14ac:dyDescent="0.25">
      <c r="A8" s="103" t="s">
        <v>380</v>
      </c>
      <c r="B8" s="103"/>
      <c r="C8" s="103"/>
      <c r="D8" s="103"/>
      <c r="E8" s="103"/>
      <c r="F8" s="103"/>
      <c r="G8" s="103"/>
      <c r="H8" s="103"/>
      <c r="I8" s="103"/>
      <c r="J8" s="103"/>
    </row>
    <row r="9" spans="1:13" ht="16.5" x14ac:dyDescent="0.25">
      <c r="A9" s="103" t="s">
        <v>154</v>
      </c>
      <c r="B9" s="103"/>
      <c r="C9" s="103"/>
      <c r="D9" s="103"/>
      <c r="E9" s="103"/>
      <c r="F9" s="103"/>
      <c r="G9" s="103"/>
      <c r="H9" s="103"/>
      <c r="I9" s="103"/>
      <c r="J9" s="103"/>
    </row>
    <row r="10" spans="1:13" ht="16.5" x14ac:dyDescent="0.25">
      <c r="A10" s="103" t="s">
        <v>81</v>
      </c>
      <c r="B10" s="103"/>
      <c r="C10" s="103"/>
      <c r="D10" s="103"/>
      <c r="E10" s="103"/>
      <c r="F10" s="103"/>
      <c r="G10" s="103"/>
      <c r="H10" s="103"/>
      <c r="I10" s="103"/>
      <c r="J10" s="103"/>
    </row>
    <row r="11" spans="1:13" ht="20.45" customHeight="1" x14ac:dyDescent="0.25">
      <c r="A11" s="61" t="s">
        <v>80</v>
      </c>
      <c r="B11" s="61"/>
      <c r="C11" s="61"/>
      <c r="D11" s="61"/>
      <c r="E11" s="61"/>
      <c r="F11" s="61"/>
      <c r="G11" s="61"/>
      <c r="H11" s="61"/>
      <c r="I11" s="61"/>
      <c r="J11" s="61"/>
    </row>
    <row r="12" spans="1:13" ht="9.6" customHeight="1" thickBot="1" x14ac:dyDescent="0.4">
      <c r="B12" s="18"/>
      <c r="C12" s="18"/>
      <c r="D12" s="34"/>
      <c r="E12" s="34"/>
      <c r="F12" s="18"/>
      <c r="G12" s="18"/>
      <c r="H12" s="18"/>
      <c r="I12" s="18"/>
      <c r="J12" s="49"/>
    </row>
    <row r="13" spans="1:13" ht="17.45" customHeight="1" thickBot="1" x14ac:dyDescent="0.3">
      <c r="A13" s="111" t="s">
        <v>0</v>
      </c>
      <c r="B13" s="111" t="s">
        <v>1</v>
      </c>
      <c r="C13" s="111" t="s">
        <v>1</v>
      </c>
      <c r="D13" s="113" t="s">
        <v>2</v>
      </c>
      <c r="E13" s="114"/>
      <c r="F13" s="115"/>
      <c r="G13" s="113" t="s">
        <v>3</v>
      </c>
      <c r="H13" s="114"/>
      <c r="I13" s="114"/>
      <c r="J13" s="115"/>
      <c r="M13" s="19"/>
    </row>
    <row r="14" spans="1:13" ht="158.25" thickBot="1" x14ac:dyDescent="0.3">
      <c r="A14" s="112"/>
      <c r="B14" s="112"/>
      <c r="C14" s="112"/>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0</v>
      </c>
      <c r="H15" s="21">
        <f>SUM(H16,H23,H26)</f>
        <v>9</v>
      </c>
      <c r="I15" s="22">
        <f t="shared" ref="I15:I78" si="0">(H15/B15)</f>
        <v>0.45</v>
      </c>
      <c r="J15" s="40" t="str">
        <f>IF(I15&gt;=0.5,"Đạt","Không đạt")</f>
        <v>Không đạt</v>
      </c>
    </row>
    <row r="16" spans="1:13" s="17" customFormat="1" ht="32.25" thickBot="1" x14ac:dyDescent="0.3">
      <c r="A16" s="23" t="s">
        <v>5</v>
      </c>
      <c r="B16" s="24">
        <f>SUM(B17:B22)</f>
        <v>12</v>
      </c>
      <c r="C16" s="24">
        <f>SUM(C17:C22)</f>
        <v>12</v>
      </c>
      <c r="D16" s="24">
        <f>SUM(D17:D22)</f>
        <v>12</v>
      </c>
      <c r="E16" s="25">
        <f>(D16/B16)</f>
        <v>1</v>
      </c>
      <c r="F16" s="24" t="str">
        <f>IF(E16&gt;=0.5,"Đạt"," Không đạt")</f>
        <v>Đạt</v>
      </c>
      <c r="G16" s="24">
        <f>SUM(G17:G22)</f>
        <v>0</v>
      </c>
      <c r="H16" s="24">
        <f>SUM(H17:H22)</f>
        <v>5</v>
      </c>
      <c r="I16" s="26">
        <f t="shared" si="0"/>
        <v>0.41666666666666669</v>
      </c>
      <c r="J16" s="24" t="str">
        <f>IF(I16&gt;=0.5,"Đạt","Không đạt")</f>
        <v>Không đạt</v>
      </c>
      <c r="L16" s="80" t="s">
        <v>221</v>
      </c>
    </row>
    <row r="17" spans="1:12" ht="172.5" thickBot="1" x14ac:dyDescent="0.3">
      <c r="A17" s="4" t="s">
        <v>6</v>
      </c>
      <c r="B17" s="42">
        <v>2</v>
      </c>
      <c r="C17" s="3">
        <v>2</v>
      </c>
      <c r="D17" s="36">
        <v>2</v>
      </c>
      <c r="E17" s="44">
        <f>(D17/B17)</f>
        <v>1</v>
      </c>
      <c r="F17" s="62"/>
      <c r="G17" s="59"/>
      <c r="H17" s="15">
        <v>1</v>
      </c>
      <c r="I17" s="16">
        <f t="shared" si="0"/>
        <v>0.5</v>
      </c>
      <c r="J17" s="62" t="s">
        <v>382</v>
      </c>
      <c r="L17" s="78" t="s">
        <v>222</v>
      </c>
    </row>
    <row r="18" spans="1:12" ht="108.75" thickBot="1" x14ac:dyDescent="0.3">
      <c r="A18" s="6" t="s">
        <v>7</v>
      </c>
      <c r="B18" s="42">
        <v>2</v>
      </c>
      <c r="C18" s="3">
        <v>2</v>
      </c>
      <c r="D18" s="36">
        <v>2</v>
      </c>
      <c r="E18" s="44">
        <f t="shared" ref="E18:E22" si="1">(D18/B18)</f>
        <v>1</v>
      </c>
      <c r="F18" s="62"/>
      <c r="G18" s="59"/>
      <c r="H18" s="15">
        <v>1</v>
      </c>
      <c r="I18" s="16">
        <f t="shared" si="0"/>
        <v>0.5</v>
      </c>
      <c r="J18" s="62" t="s">
        <v>383</v>
      </c>
      <c r="L18" s="6" t="s">
        <v>218</v>
      </c>
    </row>
    <row r="19" spans="1:12" ht="84.75" thickBot="1" x14ac:dyDescent="0.3">
      <c r="A19" s="6" t="s">
        <v>8</v>
      </c>
      <c r="B19" s="42">
        <v>2</v>
      </c>
      <c r="C19" s="3">
        <v>2</v>
      </c>
      <c r="D19" s="36">
        <v>2</v>
      </c>
      <c r="E19" s="44">
        <f t="shared" si="1"/>
        <v>1</v>
      </c>
      <c r="F19" s="62"/>
      <c r="G19" s="59"/>
      <c r="H19" s="15">
        <v>1</v>
      </c>
      <c r="I19" s="16">
        <f t="shared" si="0"/>
        <v>0.5</v>
      </c>
      <c r="J19" s="62" t="s">
        <v>375</v>
      </c>
      <c r="L19" s="6" t="s">
        <v>219</v>
      </c>
    </row>
    <row r="20" spans="1:12" ht="84.75" thickBot="1" x14ac:dyDescent="0.3">
      <c r="A20" s="6" t="s">
        <v>9</v>
      </c>
      <c r="B20" s="42">
        <v>2</v>
      </c>
      <c r="C20" s="3">
        <v>2</v>
      </c>
      <c r="D20" s="36">
        <v>2</v>
      </c>
      <c r="E20" s="44">
        <f t="shared" si="1"/>
        <v>1</v>
      </c>
      <c r="F20" s="62" t="s">
        <v>158</v>
      </c>
      <c r="G20" s="59"/>
      <c r="H20" s="15">
        <v>1</v>
      </c>
      <c r="I20" s="16">
        <f t="shared" si="0"/>
        <v>0.5</v>
      </c>
      <c r="J20" s="62" t="s">
        <v>384</v>
      </c>
      <c r="L20" s="6" t="s">
        <v>87</v>
      </c>
    </row>
    <row r="21" spans="1:12" ht="60.75" thickBot="1" x14ac:dyDescent="0.3">
      <c r="A21" s="6" t="s">
        <v>10</v>
      </c>
      <c r="B21" s="42">
        <v>2</v>
      </c>
      <c r="C21" s="3">
        <v>2</v>
      </c>
      <c r="D21" s="36">
        <v>2</v>
      </c>
      <c r="E21" s="44">
        <f t="shared" si="1"/>
        <v>1</v>
      </c>
      <c r="F21" s="62"/>
      <c r="G21" s="59"/>
      <c r="H21" s="15">
        <v>1</v>
      </c>
      <c r="I21" s="16">
        <f t="shared" si="0"/>
        <v>0.5</v>
      </c>
      <c r="J21" s="62" t="s">
        <v>385</v>
      </c>
      <c r="L21" s="6" t="s">
        <v>220</v>
      </c>
    </row>
    <row r="22" spans="1:12" ht="80.25" customHeight="1" thickBot="1" x14ac:dyDescent="0.3">
      <c r="A22" s="6" t="s">
        <v>11</v>
      </c>
      <c r="B22" s="42">
        <v>2</v>
      </c>
      <c r="C22" s="3">
        <v>2</v>
      </c>
      <c r="D22" s="36">
        <v>2</v>
      </c>
      <c r="E22" s="44">
        <f t="shared" si="1"/>
        <v>1</v>
      </c>
      <c r="F22" s="62"/>
      <c r="G22" s="59"/>
      <c r="H22" s="15">
        <v>0</v>
      </c>
      <c r="I22" s="16">
        <f t="shared" si="0"/>
        <v>0</v>
      </c>
      <c r="J22" s="62" t="s">
        <v>90</v>
      </c>
      <c r="L22" s="79" t="s">
        <v>89</v>
      </c>
    </row>
    <row r="23" spans="1:12" s="17" customFormat="1" ht="32.25" thickBot="1" x14ac:dyDescent="0.3">
      <c r="A23" s="23" t="s">
        <v>12</v>
      </c>
      <c r="B23" s="24">
        <f>SUM(B24:B25)</f>
        <v>4</v>
      </c>
      <c r="C23" s="24">
        <f>SUM(C24:C25)</f>
        <v>4</v>
      </c>
      <c r="D23" s="24">
        <f>SUM(D24:D25)</f>
        <v>3</v>
      </c>
      <c r="E23" s="25">
        <f>(D23/B23)</f>
        <v>0.75</v>
      </c>
      <c r="F23" s="24" t="str">
        <f>IF(E23&gt;=0.5,"Đạt","Không đạt")</f>
        <v>Đạt</v>
      </c>
      <c r="G23" s="24">
        <f>SUM(G24:G25)</f>
        <v>0</v>
      </c>
      <c r="H23" s="24">
        <f>SUM(H24:H25)</f>
        <v>1</v>
      </c>
      <c r="I23" s="26">
        <f>(H23/B23)</f>
        <v>0.25</v>
      </c>
      <c r="J23" s="45" t="str">
        <f>IF(I23&gt;=0.5,"Đạt","Không đạt")</f>
        <v>Không đạt</v>
      </c>
      <c r="L23"/>
    </row>
    <row r="24" spans="1:12" ht="264.75" thickBot="1" x14ac:dyDescent="0.3">
      <c r="A24" s="6" t="s">
        <v>70</v>
      </c>
      <c r="B24" s="43">
        <v>2</v>
      </c>
      <c r="C24" s="7">
        <v>2</v>
      </c>
      <c r="D24" s="36">
        <v>2</v>
      </c>
      <c r="E24" s="44">
        <f t="shared" ref="E24:E25" si="2">(D24/B24)</f>
        <v>1</v>
      </c>
      <c r="F24" s="54"/>
      <c r="G24" s="59"/>
      <c r="H24" s="15">
        <v>0</v>
      </c>
      <c r="I24" s="16">
        <f t="shared" si="0"/>
        <v>0</v>
      </c>
      <c r="J24" s="54" t="s">
        <v>381</v>
      </c>
      <c r="L24" s="79" t="s">
        <v>223</v>
      </c>
    </row>
    <row r="25" spans="1:12" ht="64.5" thickBot="1" x14ac:dyDescent="0.3">
      <c r="A25" s="4" t="s">
        <v>13</v>
      </c>
      <c r="B25" s="42">
        <v>2</v>
      </c>
      <c r="C25" s="3">
        <v>2</v>
      </c>
      <c r="D25" s="36">
        <v>1</v>
      </c>
      <c r="E25" s="44">
        <f t="shared" si="2"/>
        <v>0.5</v>
      </c>
      <c r="F25" s="51" t="s">
        <v>162</v>
      </c>
      <c r="G25" s="59">
        <v>0</v>
      </c>
      <c r="H25" s="15">
        <v>1</v>
      </c>
      <c r="I25" s="16">
        <f t="shared" si="0"/>
        <v>0.5</v>
      </c>
      <c r="J25" s="53"/>
      <c r="L25" s="81" t="s">
        <v>237</v>
      </c>
    </row>
    <row r="26" spans="1:12" s="17" customFormat="1" ht="32.25" thickBot="1" x14ac:dyDescent="0.3">
      <c r="A26" s="23" t="s">
        <v>14</v>
      </c>
      <c r="B26" s="24">
        <f>SUM(B27:B28)</f>
        <v>4</v>
      </c>
      <c r="C26" s="24">
        <f>SUM(C27:C28)</f>
        <v>4</v>
      </c>
      <c r="D26" s="24">
        <f>SUM(D27:D28)</f>
        <v>4</v>
      </c>
      <c r="E26" s="25">
        <f>(D26/B26)</f>
        <v>1</v>
      </c>
      <c r="F26" s="24" t="str">
        <f>IF(E26&gt;=0.5,"Đạt","Không đạt")</f>
        <v>Đạt</v>
      </c>
      <c r="G26" s="24">
        <f>SUM(G27:G28)</f>
        <v>0</v>
      </c>
      <c r="H26" s="24">
        <f>SUM(H27:H28)</f>
        <v>3</v>
      </c>
      <c r="I26" s="26">
        <f>(H26/B26)</f>
        <v>0.75</v>
      </c>
      <c r="J26" s="46" t="str">
        <f>IF(I26&gt;=0.5,"Đạt","Không đạt")</f>
        <v>Đạt</v>
      </c>
      <c r="L26" s="82"/>
    </row>
    <row r="27" spans="1:12" ht="96.75" thickBot="1" x14ac:dyDescent="0.3">
      <c r="A27" s="6" t="s">
        <v>15</v>
      </c>
      <c r="B27" s="42">
        <v>2</v>
      </c>
      <c r="C27" s="3">
        <v>2</v>
      </c>
      <c r="D27" s="36">
        <v>2</v>
      </c>
      <c r="E27" s="44">
        <f t="shared" ref="E27:E28" si="3">(D27/B27)</f>
        <v>1</v>
      </c>
      <c r="F27" s="74"/>
      <c r="G27" s="59"/>
      <c r="H27" s="15">
        <v>2</v>
      </c>
      <c r="I27" s="16">
        <f t="shared" si="0"/>
        <v>1</v>
      </c>
      <c r="J27" s="74" t="s">
        <v>163</v>
      </c>
      <c r="L27" s="79" t="s">
        <v>224</v>
      </c>
    </row>
    <row r="28" spans="1:12" ht="72.75" thickBot="1" x14ac:dyDescent="0.3">
      <c r="A28" s="4" t="s">
        <v>16</v>
      </c>
      <c r="B28" s="42">
        <v>2</v>
      </c>
      <c r="C28" s="3">
        <v>2</v>
      </c>
      <c r="D28" s="36">
        <v>2</v>
      </c>
      <c r="E28" s="44">
        <f t="shared" si="3"/>
        <v>1</v>
      </c>
      <c r="F28" s="51"/>
      <c r="G28" s="59"/>
      <c r="H28" s="15">
        <v>1</v>
      </c>
      <c r="I28" s="16">
        <f t="shared" si="0"/>
        <v>0.5</v>
      </c>
      <c r="J28" s="53"/>
      <c r="L28" s="87" t="s">
        <v>238</v>
      </c>
    </row>
    <row r="29" spans="1:12" s="17" customFormat="1" ht="32.25" thickBot="1" x14ac:dyDescent="0.3">
      <c r="A29" s="20" t="s">
        <v>17</v>
      </c>
      <c r="B29" s="21">
        <f>SUM(B30,B33,B40,B45,B48,B51,B54,B59,B62)</f>
        <v>52</v>
      </c>
      <c r="C29" s="21">
        <f>SUM(C30,C33,C40,C45,C48,C51,C54,C59,C62)</f>
        <v>52</v>
      </c>
      <c r="D29" s="21">
        <f>SUM(D30,D33,D40,D45,D48,D51,D54,D59,D62)</f>
        <v>51</v>
      </c>
      <c r="E29" s="22">
        <f>(D29/B29)</f>
        <v>0.98076923076923073</v>
      </c>
      <c r="F29" s="40" t="str">
        <f>IF(E29&gt;=0.5,"Đạt","Không đạt")</f>
        <v>Đạt</v>
      </c>
      <c r="G29" s="21">
        <f>SUM(G30,G33,G40,G45,G48,G51,G54,G59,G62)</f>
        <v>0</v>
      </c>
      <c r="H29" s="21">
        <f>SUM(H30,H33,H40,H45,H48,H51,H54,H59,H62)</f>
        <v>44</v>
      </c>
      <c r="I29" s="22">
        <f t="shared" si="0"/>
        <v>0.84615384615384615</v>
      </c>
      <c r="J29" s="47" t="str">
        <f>IF(I29&gt;=0.5,"Đạt","Không đạt")</f>
        <v>Đạt</v>
      </c>
      <c r="L29" s="83"/>
    </row>
    <row r="30" spans="1:12" s="17" customFormat="1" ht="60.75" customHeight="1" thickBot="1" x14ac:dyDescent="0.3">
      <c r="A30" s="23" t="s">
        <v>18</v>
      </c>
      <c r="B30" s="24">
        <f>SUM(B31:B32)</f>
        <v>4</v>
      </c>
      <c r="C30" s="24">
        <f>SUM(C31:C32)</f>
        <v>4</v>
      </c>
      <c r="D30" s="24">
        <f>SUM(D31:D32)</f>
        <v>3</v>
      </c>
      <c r="E30" s="25">
        <f>(D30/B30)</f>
        <v>0.75</v>
      </c>
      <c r="F30" s="24" t="str">
        <f>IF(E30&gt;=0.5,"Đạt","Không đạt")</f>
        <v>Đạt</v>
      </c>
      <c r="G30" s="24">
        <f>SUM(G31:G32)</f>
        <v>0</v>
      </c>
      <c r="H30" s="24">
        <f>SUM(H31:H32)</f>
        <v>4</v>
      </c>
      <c r="I30" s="26">
        <f t="shared" si="0"/>
        <v>1</v>
      </c>
      <c r="J30" s="48" t="str">
        <f>IF(I30&gt;=0.5,"Đạt","Không đạt")</f>
        <v>Đạt</v>
      </c>
      <c r="L30" s="84"/>
    </row>
    <row r="31" spans="1:12" ht="108.75" thickBot="1" x14ac:dyDescent="0.3">
      <c r="A31" s="6" t="s">
        <v>19</v>
      </c>
      <c r="B31" s="42">
        <v>2</v>
      </c>
      <c r="C31" s="3">
        <v>2</v>
      </c>
      <c r="D31" s="36">
        <v>1</v>
      </c>
      <c r="E31" s="44">
        <f t="shared" ref="E31:E32" si="4">(D31/B31)</f>
        <v>0.5</v>
      </c>
      <c r="F31" s="62"/>
      <c r="G31" s="59"/>
      <c r="H31" s="15">
        <v>2</v>
      </c>
      <c r="I31" s="16">
        <f t="shared" si="0"/>
        <v>1</v>
      </c>
      <c r="J31" s="62" t="s">
        <v>376</v>
      </c>
      <c r="L31" s="85" t="s">
        <v>239</v>
      </c>
    </row>
    <row r="32" spans="1:12" ht="24.75" thickBot="1" x14ac:dyDescent="0.3">
      <c r="A32" s="6" t="s">
        <v>20</v>
      </c>
      <c r="B32" s="42">
        <v>2</v>
      </c>
      <c r="C32" s="3">
        <v>2</v>
      </c>
      <c r="D32" s="36">
        <v>2</v>
      </c>
      <c r="E32" s="44">
        <f t="shared" si="4"/>
        <v>1</v>
      </c>
      <c r="F32" s="62"/>
      <c r="G32" s="59"/>
      <c r="H32" s="15">
        <v>2</v>
      </c>
      <c r="I32" s="16">
        <f t="shared" si="0"/>
        <v>1</v>
      </c>
      <c r="J32" s="69" t="s">
        <v>386</v>
      </c>
      <c r="L32" s="83" t="s">
        <v>225</v>
      </c>
    </row>
    <row r="33" spans="1:12" s="17" customFormat="1" ht="32.25" thickBot="1" x14ac:dyDescent="0.3">
      <c r="A33" s="23" t="s">
        <v>21</v>
      </c>
      <c r="B33" s="24">
        <f>SUM(B34:B39)</f>
        <v>12</v>
      </c>
      <c r="C33" s="24">
        <f>SUM(C34:C39)</f>
        <v>12</v>
      </c>
      <c r="D33" s="24">
        <f>SUM(D34:D39)</f>
        <v>12</v>
      </c>
      <c r="E33" s="25">
        <f>(D33/B33)</f>
        <v>1</v>
      </c>
      <c r="F33" s="24" t="str">
        <f>IF(E33&gt;=0.5,"Đạt","Không đạt")</f>
        <v>Đạt</v>
      </c>
      <c r="G33" s="24">
        <f>SUM(G34:G39)</f>
        <v>0</v>
      </c>
      <c r="H33" s="24">
        <f>SUM(H34:H39)</f>
        <v>9</v>
      </c>
      <c r="I33" s="26">
        <f t="shared" si="0"/>
        <v>0.75</v>
      </c>
      <c r="J33" s="48" t="str">
        <f>IF(I33&gt;=0.5,"Đạt","Không đạt")</f>
        <v>Đạt</v>
      </c>
      <c r="L33" s="78"/>
    </row>
    <row r="34" spans="1:12" ht="51.75" thickBot="1" x14ac:dyDescent="0.3">
      <c r="A34" s="8" t="s">
        <v>22</v>
      </c>
      <c r="B34" s="42">
        <v>2</v>
      </c>
      <c r="C34" s="3">
        <v>2</v>
      </c>
      <c r="D34" s="36">
        <v>2</v>
      </c>
      <c r="E34" s="44">
        <f t="shared" ref="E34:E39" si="5">(D34/B34)</f>
        <v>1</v>
      </c>
      <c r="F34" s="77"/>
      <c r="G34" s="59"/>
      <c r="H34" s="15">
        <v>2</v>
      </c>
      <c r="I34" s="16">
        <f t="shared" si="0"/>
        <v>1</v>
      </c>
      <c r="J34" s="95" t="s">
        <v>93</v>
      </c>
      <c r="L34" s="6" t="s">
        <v>226</v>
      </c>
    </row>
    <row r="35" spans="1:12" ht="45.75" customHeight="1" thickBot="1" x14ac:dyDescent="0.3">
      <c r="A35" s="6" t="s">
        <v>23</v>
      </c>
      <c r="B35" s="42">
        <v>2</v>
      </c>
      <c r="C35" s="3">
        <v>2</v>
      </c>
      <c r="D35" s="36">
        <v>2</v>
      </c>
      <c r="E35" s="44">
        <f t="shared" si="5"/>
        <v>1</v>
      </c>
      <c r="F35" s="75"/>
      <c r="G35" s="59"/>
      <c r="H35" s="15">
        <v>2</v>
      </c>
      <c r="I35" s="16">
        <f t="shared" si="0"/>
        <v>1</v>
      </c>
      <c r="J35" s="51" t="s">
        <v>94</v>
      </c>
      <c r="L35" s="6" t="s">
        <v>227</v>
      </c>
    </row>
    <row r="36" spans="1:12" ht="48.75" thickBot="1" x14ac:dyDescent="0.3">
      <c r="A36" s="6" t="s">
        <v>24</v>
      </c>
      <c r="B36" s="42">
        <v>2</v>
      </c>
      <c r="C36" s="3">
        <v>2</v>
      </c>
      <c r="D36" s="36">
        <v>2</v>
      </c>
      <c r="E36" s="44">
        <f t="shared" si="5"/>
        <v>1</v>
      </c>
      <c r="F36" s="67"/>
      <c r="G36" s="59"/>
      <c r="H36" s="15">
        <v>2</v>
      </c>
      <c r="I36" s="16">
        <f t="shared" si="0"/>
        <v>1</v>
      </c>
      <c r="J36" s="67" t="s">
        <v>95</v>
      </c>
      <c r="L36" s="78" t="s">
        <v>241</v>
      </c>
    </row>
    <row r="37" spans="1:12" ht="48.75" thickBot="1" x14ac:dyDescent="0.3">
      <c r="A37" s="6" t="s">
        <v>25</v>
      </c>
      <c r="B37" s="42">
        <v>2</v>
      </c>
      <c r="C37" s="3">
        <v>2</v>
      </c>
      <c r="D37" s="36">
        <v>2</v>
      </c>
      <c r="E37" s="44">
        <f t="shared" si="5"/>
        <v>1</v>
      </c>
      <c r="F37" s="63"/>
      <c r="G37" s="59"/>
      <c r="H37" s="15">
        <v>2</v>
      </c>
      <c r="I37" s="16">
        <f t="shared" si="0"/>
        <v>1</v>
      </c>
      <c r="J37" s="63" t="s">
        <v>95</v>
      </c>
      <c r="L37" s="78" t="s">
        <v>240</v>
      </c>
    </row>
    <row r="38" spans="1:12" ht="24.75" thickBot="1" x14ac:dyDescent="0.3">
      <c r="A38" s="6" t="s">
        <v>26</v>
      </c>
      <c r="B38" s="42">
        <v>2</v>
      </c>
      <c r="C38" s="3">
        <v>2</v>
      </c>
      <c r="D38" s="36">
        <v>2</v>
      </c>
      <c r="E38" s="44">
        <f t="shared" si="5"/>
        <v>1</v>
      </c>
      <c r="F38" s="75"/>
      <c r="G38" s="59"/>
      <c r="H38" s="15">
        <v>0</v>
      </c>
      <c r="I38" s="16">
        <f t="shared" si="0"/>
        <v>0</v>
      </c>
      <c r="J38" s="51" t="s">
        <v>97</v>
      </c>
      <c r="L38" s="79" t="s">
        <v>228</v>
      </c>
    </row>
    <row r="39" spans="1:12" ht="60.75" thickBot="1" x14ac:dyDescent="0.3">
      <c r="A39" s="6" t="s">
        <v>27</v>
      </c>
      <c r="B39" s="42">
        <v>2</v>
      </c>
      <c r="C39" s="3">
        <v>2</v>
      </c>
      <c r="D39" s="36">
        <v>2</v>
      </c>
      <c r="E39" s="44">
        <f t="shared" si="5"/>
        <v>1</v>
      </c>
      <c r="F39" s="51"/>
      <c r="G39" s="59"/>
      <c r="H39" s="15">
        <v>1</v>
      </c>
      <c r="I39" s="16">
        <f t="shared" si="0"/>
        <v>0.5</v>
      </c>
      <c r="J39" s="51"/>
      <c r="L39" s="81" t="s">
        <v>242</v>
      </c>
    </row>
    <row r="40" spans="1:12" s="17" customFormat="1" ht="32.25" thickBot="1" x14ac:dyDescent="0.3">
      <c r="A40" s="23" t="s">
        <v>28</v>
      </c>
      <c r="B40" s="24">
        <v>8</v>
      </c>
      <c r="C40" s="24">
        <f>SUM(C41:C44)</f>
        <v>8</v>
      </c>
      <c r="D40" s="24">
        <f>SUM(D41:D44)</f>
        <v>8</v>
      </c>
      <c r="E40" s="25">
        <f>(D40/B40)</f>
        <v>1</v>
      </c>
      <c r="F40" s="24" t="str">
        <f>IF(E40&gt;=0.5,"Đạt","Không đạt")</f>
        <v>Đạt</v>
      </c>
      <c r="G40" s="24">
        <f>SUM(G41:G44)</f>
        <v>0</v>
      </c>
      <c r="H40" s="24">
        <f>SUM(H41:H44)</f>
        <v>8</v>
      </c>
      <c r="I40" s="26">
        <f t="shared" si="0"/>
        <v>1</v>
      </c>
      <c r="J40" s="48" t="str">
        <f>IF(I40&gt;=0.5,"Đạt","Không đạt")</f>
        <v>Đạt</v>
      </c>
      <c r="L40" s="83"/>
    </row>
    <row r="41" spans="1:12" ht="60.75" thickBot="1" x14ac:dyDescent="0.3">
      <c r="A41" s="6" t="s">
        <v>29</v>
      </c>
      <c r="B41" s="42">
        <v>2</v>
      </c>
      <c r="C41" s="3">
        <v>2</v>
      </c>
      <c r="D41" s="36">
        <v>2</v>
      </c>
      <c r="E41" s="44">
        <f t="shared" ref="E41:E44" si="6">(D41/B41)</f>
        <v>1</v>
      </c>
      <c r="F41" s="4"/>
      <c r="G41" s="59"/>
      <c r="H41" s="15">
        <v>2</v>
      </c>
      <c r="I41" s="16">
        <f t="shared" si="0"/>
        <v>1</v>
      </c>
      <c r="J41" s="51" t="s">
        <v>98</v>
      </c>
      <c r="L41" s="6" t="s">
        <v>229</v>
      </c>
    </row>
    <row r="42" spans="1:12" ht="48.75" thickBot="1" x14ac:dyDescent="0.3">
      <c r="A42" s="6" t="s">
        <v>30</v>
      </c>
      <c r="B42" s="42">
        <v>2</v>
      </c>
      <c r="C42" s="3">
        <v>2</v>
      </c>
      <c r="D42" s="36">
        <v>2</v>
      </c>
      <c r="E42" s="44">
        <f t="shared" si="6"/>
        <v>1</v>
      </c>
      <c r="F42" s="4"/>
      <c r="G42" s="59"/>
      <c r="H42" s="15">
        <v>2</v>
      </c>
      <c r="I42" s="16">
        <f t="shared" si="0"/>
        <v>1</v>
      </c>
      <c r="J42" s="51" t="s">
        <v>204</v>
      </c>
      <c r="L42" s="78" t="s">
        <v>243</v>
      </c>
    </row>
    <row r="43" spans="1:12" ht="48.75" thickBot="1" x14ac:dyDescent="0.3">
      <c r="A43" s="6" t="s">
        <v>31</v>
      </c>
      <c r="B43" s="42">
        <v>2</v>
      </c>
      <c r="C43" s="3">
        <v>2</v>
      </c>
      <c r="D43" s="36">
        <v>2</v>
      </c>
      <c r="E43" s="44">
        <f t="shared" si="6"/>
        <v>1</v>
      </c>
      <c r="F43" s="4"/>
      <c r="G43" s="59"/>
      <c r="H43" s="15">
        <v>2</v>
      </c>
      <c r="I43" s="16">
        <f t="shared" si="0"/>
        <v>1</v>
      </c>
      <c r="J43" s="89" t="s">
        <v>101</v>
      </c>
      <c r="L43" s="6" t="s">
        <v>100</v>
      </c>
    </row>
    <row r="44" spans="1:12" ht="48.75" thickBot="1" x14ac:dyDescent="0.3">
      <c r="A44" s="6" t="s">
        <v>32</v>
      </c>
      <c r="B44" s="42">
        <v>2</v>
      </c>
      <c r="C44" s="3">
        <v>2</v>
      </c>
      <c r="D44" s="36">
        <v>2</v>
      </c>
      <c r="E44" s="44">
        <f t="shared" si="6"/>
        <v>1</v>
      </c>
      <c r="F44" s="4"/>
      <c r="G44" s="59"/>
      <c r="H44" s="15">
        <v>2</v>
      </c>
      <c r="I44" s="16">
        <f t="shared" si="0"/>
        <v>1</v>
      </c>
      <c r="J44" s="51" t="s">
        <v>101</v>
      </c>
      <c r="L44" s="6" t="s">
        <v>100</v>
      </c>
    </row>
    <row r="45" spans="1:12" s="17" customFormat="1" ht="48" thickBot="1" x14ac:dyDescent="0.3">
      <c r="A45" s="23" t="s">
        <v>66</v>
      </c>
      <c r="B45" s="24">
        <f>SUM(B46:B47)</f>
        <v>4</v>
      </c>
      <c r="C45" s="24">
        <f>SUM(C46:C47)</f>
        <v>4</v>
      </c>
      <c r="D45" s="24">
        <f>SUM(D46:D47)</f>
        <v>4</v>
      </c>
      <c r="E45" s="25">
        <f>(D45/B45)</f>
        <v>1</v>
      </c>
      <c r="F45" s="24" t="str">
        <f>IF(E45&gt;=0.5,"Đạt","Không đạt")</f>
        <v>Đạt</v>
      </c>
      <c r="G45" s="24">
        <f>SUM(G46:G47)</f>
        <v>0</v>
      </c>
      <c r="H45" s="24">
        <f>SUM(H46:H47)</f>
        <v>4</v>
      </c>
      <c r="I45" s="26">
        <f t="shared" si="0"/>
        <v>1</v>
      </c>
      <c r="J45" s="48" t="str">
        <f>IF(I45&gt;=0.5,"Đạt","Không đạt")</f>
        <v>Đạt</v>
      </c>
      <c r="L45" s="51"/>
    </row>
    <row r="46" spans="1:12" ht="60.75" thickBot="1" x14ac:dyDescent="0.3">
      <c r="A46" s="6" t="s">
        <v>33</v>
      </c>
      <c r="B46" s="42">
        <v>2</v>
      </c>
      <c r="C46" s="3">
        <v>2</v>
      </c>
      <c r="D46" s="36">
        <v>2</v>
      </c>
      <c r="E46" s="44">
        <f t="shared" ref="E46:E47" si="7">(D46/B46)</f>
        <v>1</v>
      </c>
      <c r="F46" s="4"/>
      <c r="G46" s="59"/>
      <c r="H46" s="15">
        <v>2</v>
      </c>
      <c r="I46" s="16">
        <f t="shared" si="0"/>
        <v>1</v>
      </c>
      <c r="J46" s="51" t="s">
        <v>205</v>
      </c>
      <c r="L46" s="6" t="s">
        <v>230</v>
      </c>
    </row>
    <row r="47" spans="1:12" ht="60.75" thickBot="1" x14ac:dyDescent="0.3">
      <c r="A47" s="6" t="s">
        <v>34</v>
      </c>
      <c r="B47" s="42">
        <v>2</v>
      </c>
      <c r="C47" s="3">
        <v>2</v>
      </c>
      <c r="D47" s="36">
        <v>2</v>
      </c>
      <c r="E47" s="44">
        <f t="shared" si="7"/>
        <v>1</v>
      </c>
      <c r="F47" s="4"/>
      <c r="G47" s="59"/>
      <c r="H47" s="15">
        <v>2</v>
      </c>
      <c r="I47" s="16">
        <f t="shared" si="0"/>
        <v>1</v>
      </c>
      <c r="J47" s="51" t="s">
        <v>205</v>
      </c>
      <c r="L47" s="6" t="s">
        <v>230</v>
      </c>
    </row>
    <row r="48" spans="1:12" s="17" customFormat="1" ht="32.25" thickBot="1" x14ac:dyDescent="0.3">
      <c r="A48" s="23" t="s">
        <v>65</v>
      </c>
      <c r="B48" s="24">
        <f>SUM(B49:B50)</f>
        <v>4</v>
      </c>
      <c r="C48" s="24">
        <f>SUM(C49:C50)</f>
        <v>4</v>
      </c>
      <c r="D48" s="24">
        <f>SUM(D49:D50)</f>
        <v>4</v>
      </c>
      <c r="E48" s="25">
        <f>(D48/B48)</f>
        <v>1</v>
      </c>
      <c r="F48" s="24" t="str">
        <f>IF(E48&gt;=0.5,"Đạt","Không đạt")</f>
        <v>Đạt</v>
      </c>
      <c r="G48" s="24">
        <f>SUM(G49:G50)</f>
        <v>0</v>
      </c>
      <c r="H48" s="24">
        <f>SUM(H49:H50)</f>
        <v>4</v>
      </c>
      <c r="I48" s="26">
        <f t="shared" si="0"/>
        <v>1</v>
      </c>
      <c r="J48" s="48" t="str">
        <f>IF(I48&gt;=0.5,"Đạt","Không đạt")</f>
        <v>Đạt</v>
      </c>
      <c r="L48" s="51"/>
    </row>
    <row r="49" spans="1:12" ht="36.75" thickBot="1" x14ac:dyDescent="0.3">
      <c r="A49" s="6" t="s">
        <v>35</v>
      </c>
      <c r="B49" s="42">
        <v>2</v>
      </c>
      <c r="C49" s="3">
        <v>2</v>
      </c>
      <c r="D49" s="36">
        <v>2</v>
      </c>
      <c r="E49" s="44">
        <f t="shared" ref="E49:E50" si="8">(D49/B49)</f>
        <v>1</v>
      </c>
      <c r="F49" s="4"/>
      <c r="G49" s="59"/>
      <c r="H49" s="15">
        <v>2</v>
      </c>
      <c r="I49" s="16">
        <f t="shared" si="0"/>
        <v>1</v>
      </c>
      <c r="J49" s="51" t="s">
        <v>121</v>
      </c>
      <c r="L49" s="6" t="s">
        <v>231</v>
      </c>
    </row>
    <row r="50" spans="1:12" ht="28.5" thickBot="1" x14ac:dyDescent="0.3">
      <c r="A50" s="4" t="s">
        <v>36</v>
      </c>
      <c r="B50" s="42">
        <v>2</v>
      </c>
      <c r="C50" s="3">
        <v>2</v>
      </c>
      <c r="D50" s="36">
        <v>2</v>
      </c>
      <c r="E50" s="44">
        <f t="shared" si="8"/>
        <v>1</v>
      </c>
      <c r="F50" s="4"/>
      <c r="G50" s="59"/>
      <c r="H50" s="15">
        <v>2</v>
      </c>
      <c r="I50" s="16">
        <f t="shared" si="0"/>
        <v>1</v>
      </c>
      <c r="J50" s="51" t="s">
        <v>122</v>
      </c>
      <c r="L50" s="6" t="s">
        <v>232</v>
      </c>
    </row>
    <row r="51" spans="1:12" s="17" customFormat="1" ht="48" thickBot="1" x14ac:dyDescent="0.3">
      <c r="A51" s="23" t="s">
        <v>67</v>
      </c>
      <c r="B51" s="24">
        <f>SUM(B52:B53)</f>
        <v>4</v>
      </c>
      <c r="C51" s="24">
        <f>SUM(C52:C53)</f>
        <v>4</v>
      </c>
      <c r="D51" s="24">
        <f>SUM(D52:D53)</f>
        <v>4</v>
      </c>
      <c r="E51" s="25">
        <f>(D51/B51)</f>
        <v>1</v>
      </c>
      <c r="F51" s="24" t="str">
        <f>IF(E51&gt;=0.5,"Đạt","Không đạt")</f>
        <v>Đạt</v>
      </c>
      <c r="G51" s="24">
        <f>SUM(G52:G53)</f>
        <v>0</v>
      </c>
      <c r="H51" s="24">
        <f>SUM(H52:H53)</f>
        <v>2</v>
      </c>
      <c r="I51" s="26">
        <f t="shared" si="0"/>
        <v>0.5</v>
      </c>
      <c r="J51" s="48" t="str">
        <f>IF(I51&gt;=0.5,"Đạt","Không đạt")</f>
        <v>Đạt</v>
      </c>
      <c r="L51" s="51"/>
    </row>
    <row r="52" spans="1:12" ht="48.75" thickBot="1" x14ac:dyDescent="0.3">
      <c r="A52" s="6" t="s">
        <v>37</v>
      </c>
      <c r="B52" s="42">
        <v>2</v>
      </c>
      <c r="C52" s="3">
        <v>2</v>
      </c>
      <c r="D52" s="36">
        <v>2</v>
      </c>
      <c r="E52" s="44">
        <f t="shared" ref="E52:E53" si="9">(D52/B52)</f>
        <v>1</v>
      </c>
      <c r="F52" s="4"/>
      <c r="G52" s="59"/>
      <c r="H52" s="15">
        <v>1</v>
      </c>
      <c r="I52" s="16">
        <f t="shared" si="0"/>
        <v>0.5</v>
      </c>
      <c r="J52" s="51"/>
      <c r="L52" s="79" t="s">
        <v>233</v>
      </c>
    </row>
    <row r="53" spans="1:12" ht="60.75" thickBot="1" x14ac:dyDescent="0.3">
      <c r="A53" s="6" t="s">
        <v>38</v>
      </c>
      <c r="B53" s="42">
        <v>2</v>
      </c>
      <c r="C53" s="3">
        <v>2</v>
      </c>
      <c r="D53" s="36">
        <v>2</v>
      </c>
      <c r="E53" s="44">
        <f t="shared" si="9"/>
        <v>1</v>
      </c>
      <c r="F53" s="4"/>
      <c r="G53" s="59"/>
      <c r="H53" s="15">
        <v>1</v>
      </c>
      <c r="I53" s="16">
        <f t="shared" si="0"/>
        <v>0.5</v>
      </c>
      <c r="J53" s="51" t="s">
        <v>387</v>
      </c>
      <c r="L53" s="81" t="s">
        <v>244</v>
      </c>
    </row>
    <row r="54" spans="1:12" s="17" customFormat="1" ht="48" thickBot="1" x14ac:dyDescent="0.3">
      <c r="A54" s="27" t="s">
        <v>68</v>
      </c>
      <c r="B54" s="24">
        <f>SUM(B55:B58)</f>
        <v>8</v>
      </c>
      <c r="C54" s="24">
        <f>SUM(C55:C58)</f>
        <v>8</v>
      </c>
      <c r="D54" s="24">
        <f>SUM(D55:D58)</f>
        <v>8</v>
      </c>
      <c r="E54" s="25">
        <f>(D54/B54)</f>
        <v>1</v>
      </c>
      <c r="F54" s="24" t="str">
        <f>IF(E54&gt;=0.5,"Đạt","Không đạt")</f>
        <v>Đạt</v>
      </c>
      <c r="G54" s="24">
        <f>SUM(G55:G58)</f>
        <v>0</v>
      </c>
      <c r="H54" s="24">
        <f>SUM(H55:H58)</f>
        <v>8</v>
      </c>
      <c r="I54" s="26">
        <f t="shared" si="0"/>
        <v>1</v>
      </c>
      <c r="J54" s="48" t="str">
        <f>IF(I54&gt;=0.5,"Đạt","Không đạt")</f>
        <v>Đạt</v>
      </c>
      <c r="L54" s="83"/>
    </row>
    <row r="55" spans="1:12" ht="48.75" thickBot="1" x14ac:dyDescent="0.3">
      <c r="A55" s="6" t="s">
        <v>39</v>
      </c>
      <c r="B55" s="42">
        <v>2</v>
      </c>
      <c r="C55" s="3">
        <v>2</v>
      </c>
      <c r="D55" s="36">
        <v>2</v>
      </c>
      <c r="E55" s="44">
        <f t="shared" ref="E55:E58" si="10">(D55/B55)</f>
        <v>1</v>
      </c>
      <c r="F55" s="4"/>
      <c r="G55" s="59"/>
      <c r="H55" s="15">
        <v>2</v>
      </c>
      <c r="I55" s="16">
        <f t="shared" si="0"/>
        <v>1</v>
      </c>
      <c r="J55" s="66" t="s">
        <v>388</v>
      </c>
      <c r="L55" s="78" t="s">
        <v>245</v>
      </c>
    </row>
    <row r="56" spans="1:12" ht="60.75" thickBot="1" x14ac:dyDescent="0.3">
      <c r="A56" s="6" t="s">
        <v>40</v>
      </c>
      <c r="B56" s="42">
        <v>2</v>
      </c>
      <c r="C56" s="3">
        <v>2</v>
      </c>
      <c r="D56" s="36">
        <v>2</v>
      </c>
      <c r="E56" s="44">
        <f t="shared" si="10"/>
        <v>1</v>
      </c>
      <c r="F56" s="4"/>
      <c r="G56" s="59"/>
      <c r="H56" s="15">
        <v>2</v>
      </c>
      <c r="I56" s="16">
        <f t="shared" si="0"/>
        <v>1</v>
      </c>
      <c r="J56" s="62" t="s">
        <v>208</v>
      </c>
      <c r="L56" s="88" t="s">
        <v>246</v>
      </c>
    </row>
    <row r="57" spans="1:12" ht="60.75" thickBot="1" x14ac:dyDescent="0.3">
      <c r="A57" s="6" t="s">
        <v>41</v>
      </c>
      <c r="B57" s="42">
        <v>2</v>
      </c>
      <c r="C57" s="3">
        <v>2</v>
      </c>
      <c r="D57" s="36">
        <v>2</v>
      </c>
      <c r="E57" s="44">
        <f t="shared" si="10"/>
        <v>1</v>
      </c>
      <c r="F57" s="4"/>
      <c r="G57" s="59"/>
      <c r="H57" s="15">
        <v>2</v>
      </c>
      <c r="I57" s="16">
        <f t="shared" si="0"/>
        <v>1</v>
      </c>
      <c r="J57" s="62" t="s">
        <v>209</v>
      </c>
      <c r="L57" s="78" t="s">
        <v>247</v>
      </c>
    </row>
    <row r="58" spans="1:12" ht="48.75" thickBot="1" x14ac:dyDescent="0.3">
      <c r="A58" s="6" t="s">
        <v>42</v>
      </c>
      <c r="B58" s="42">
        <v>2</v>
      </c>
      <c r="C58" s="3">
        <v>2</v>
      </c>
      <c r="D58" s="36">
        <v>2</v>
      </c>
      <c r="E58" s="44">
        <f t="shared" si="10"/>
        <v>1</v>
      </c>
      <c r="F58" s="4"/>
      <c r="G58" s="59"/>
      <c r="H58" s="15">
        <v>2</v>
      </c>
      <c r="I58" s="16">
        <f t="shared" si="0"/>
        <v>1</v>
      </c>
      <c r="J58" s="62" t="s">
        <v>105</v>
      </c>
      <c r="L58" s="6" t="s">
        <v>234</v>
      </c>
    </row>
    <row r="59" spans="1:12"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0</v>
      </c>
      <c r="H59" s="24">
        <f>SUM(H60:H61)</f>
        <v>3</v>
      </c>
      <c r="I59" s="26">
        <f t="shared" si="0"/>
        <v>0.75</v>
      </c>
      <c r="J59" s="24" t="str">
        <f>IF(I59&gt;=0.5,"Đạt","Không đạt")</f>
        <v>Đạt</v>
      </c>
      <c r="L59" s="51"/>
    </row>
    <row r="60" spans="1:12" ht="48.75" thickBot="1" x14ac:dyDescent="0.3">
      <c r="A60" s="6" t="s">
        <v>43</v>
      </c>
      <c r="B60" s="42">
        <v>2</v>
      </c>
      <c r="C60" s="14">
        <v>2</v>
      </c>
      <c r="D60" s="36">
        <v>2</v>
      </c>
      <c r="E60" s="44">
        <f t="shared" ref="E60:E61" si="11">(D60/B60)</f>
        <v>1</v>
      </c>
      <c r="F60" s="4"/>
      <c r="G60" s="59"/>
      <c r="H60" s="15">
        <v>2</v>
      </c>
      <c r="I60" s="16">
        <f t="shared" si="0"/>
        <v>1</v>
      </c>
      <c r="J60" s="51" t="s">
        <v>106</v>
      </c>
      <c r="L60" s="6" t="s">
        <v>235</v>
      </c>
    </row>
    <row r="61" spans="1:12" ht="36.75" thickBot="1" x14ac:dyDescent="0.3">
      <c r="A61" s="6" t="s">
        <v>44</v>
      </c>
      <c r="B61" s="42">
        <v>2</v>
      </c>
      <c r="C61" s="14">
        <v>2</v>
      </c>
      <c r="D61" s="36">
        <v>2</v>
      </c>
      <c r="E61" s="44">
        <f t="shared" si="11"/>
        <v>1</v>
      </c>
      <c r="F61" s="4"/>
      <c r="G61" s="59"/>
      <c r="H61" s="15">
        <v>1</v>
      </c>
      <c r="I61" s="16">
        <f t="shared" si="0"/>
        <v>0.5</v>
      </c>
      <c r="J61" s="51" t="s">
        <v>389</v>
      </c>
      <c r="L61" s="79" t="s">
        <v>109</v>
      </c>
    </row>
    <row r="62" spans="1:12" s="17" customFormat="1" ht="32.25" thickBot="1" x14ac:dyDescent="0.3">
      <c r="A62" s="28" t="s">
        <v>64</v>
      </c>
      <c r="B62" s="24">
        <f>SUM(B63:B64)</f>
        <v>4</v>
      </c>
      <c r="C62" s="24">
        <f>SUM(C63:C64)</f>
        <v>4</v>
      </c>
      <c r="D62" s="24">
        <f>SUM(D63:D64)</f>
        <v>4</v>
      </c>
      <c r="E62" s="25">
        <f>(D62/B62)</f>
        <v>1</v>
      </c>
      <c r="F62" s="24" t="str">
        <f>IF(E62&gt;=0.5,"Đạt","Không đạt")</f>
        <v>Đạt</v>
      </c>
      <c r="G62" s="24">
        <f>SUM(G63:G64)</f>
        <v>0</v>
      </c>
      <c r="H62" s="24">
        <f>SUM(H63:H64)</f>
        <v>2</v>
      </c>
      <c r="I62" s="26">
        <f t="shared" si="0"/>
        <v>0.5</v>
      </c>
      <c r="J62" s="24" t="str">
        <f>IF(I62&gt;=0.5,"Đạt","Không đạt")</f>
        <v>Đạt</v>
      </c>
      <c r="L62" s="51"/>
    </row>
    <row r="63" spans="1:12" ht="84.75" thickBot="1" x14ac:dyDescent="0.3">
      <c r="A63" s="9" t="s">
        <v>45</v>
      </c>
      <c r="B63" s="42">
        <v>2</v>
      </c>
      <c r="C63" s="14">
        <v>2</v>
      </c>
      <c r="D63" s="36">
        <v>2</v>
      </c>
      <c r="E63" s="44">
        <f t="shared" ref="E63:E64" si="12">(D63/B63)</f>
        <v>1</v>
      </c>
      <c r="F63" s="4"/>
      <c r="G63" s="59"/>
      <c r="H63" s="15">
        <v>1</v>
      </c>
      <c r="I63" s="16">
        <f t="shared" si="0"/>
        <v>0.5</v>
      </c>
      <c r="J63" s="62" t="s">
        <v>390</v>
      </c>
      <c r="L63" s="79" t="s">
        <v>236</v>
      </c>
    </row>
    <row r="64" spans="1:12" ht="108.75" thickBot="1" x14ac:dyDescent="0.3">
      <c r="A64" s="9" t="s">
        <v>46</v>
      </c>
      <c r="B64" s="42">
        <v>2</v>
      </c>
      <c r="C64" s="14">
        <v>2</v>
      </c>
      <c r="D64" s="36">
        <v>2</v>
      </c>
      <c r="E64" s="44">
        <f t="shared" si="12"/>
        <v>1</v>
      </c>
      <c r="F64" s="6"/>
      <c r="G64" s="59"/>
      <c r="H64" s="15">
        <v>1</v>
      </c>
      <c r="I64" s="16">
        <f t="shared" si="0"/>
        <v>0.5</v>
      </c>
      <c r="J64" s="51" t="s">
        <v>213</v>
      </c>
      <c r="L64" s="81" t="s">
        <v>248</v>
      </c>
    </row>
    <row r="65" spans="1:12" s="17" customFormat="1" ht="48" customHeight="1" thickBot="1" x14ac:dyDescent="0.3">
      <c r="A65" s="29" t="s">
        <v>47</v>
      </c>
      <c r="B65" s="21">
        <f>SUM(B66,B71,B74)</f>
        <v>16</v>
      </c>
      <c r="C65" s="21">
        <f>SUM(C66,C71,C74)</f>
        <v>16</v>
      </c>
      <c r="D65" s="21">
        <f>SUM(D66,D71,D74)</f>
        <v>12</v>
      </c>
      <c r="E65" s="22">
        <f>(D65/B65)</f>
        <v>0.75</v>
      </c>
      <c r="F65" s="40" t="str">
        <f>IF(E65&gt;=0.5,"Đạt","Không đạt")</f>
        <v>Đạt</v>
      </c>
      <c r="G65" s="21">
        <f>SUM(G66,G71,G74)</f>
        <v>0</v>
      </c>
      <c r="H65" s="21">
        <f>SUM(H66,H71,H74)</f>
        <v>3</v>
      </c>
      <c r="I65" s="22">
        <f t="shared" si="0"/>
        <v>0.1875</v>
      </c>
      <c r="J65" s="40" t="str">
        <f>IF(I65&gt;=0.5,"Đạt","Không đạt")</f>
        <v>Không đạt</v>
      </c>
      <c r="L65" s="83"/>
    </row>
    <row r="66" spans="1:12" s="17" customFormat="1" ht="32.25" thickBot="1" x14ac:dyDescent="0.3">
      <c r="A66" s="28" t="s">
        <v>48</v>
      </c>
      <c r="B66" s="24">
        <f>SUM(B67:B70)</f>
        <v>8</v>
      </c>
      <c r="C66" s="24">
        <f>SUM(C67:C70)</f>
        <v>8</v>
      </c>
      <c r="D66" s="24">
        <f>SUM(D67:D70)</f>
        <v>6</v>
      </c>
      <c r="E66" s="25">
        <f>(D66/B66)</f>
        <v>0.75</v>
      </c>
      <c r="F66" s="24" t="str">
        <f>IF(E66&gt;=0.5,"Đạt","Không đạt")</f>
        <v>Đạt</v>
      </c>
      <c r="G66" s="24">
        <f>SUM(G67:G70)</f>
        <v>0</v>
      </c>
      <c r="H66" s="24">
        <f>SUM(H67:H70)</f>
        <v>1</v>
      </c>
      <c r="I66" s="26">
        <f t="shared" si="0"/>
        <v>0.125</v>
      </c>
      <c r="J66" s="24" t="str">
        <f>IF(I66&gt;=0.5,"Đạt","Không đạt")</f>
        <v>Không đạt</v>
      </c>
      <c r="L66"/>
    </row>
    <row r="67" spans="1:12" ht="72.75" thickBot="1" x14ac:dyDescent="0.3">
      <c r="A67" s="9" t="s">
        <v>49</v>
      </c>
      <c r="B67" s="42">
        <v>2</v>
      </c>
      <c r="C67" s="14">
        <v>2</v>
      </c>
      <c r="D67" s="36">
        <v>2</v>
      </c>
      <c r="E67" s="44">
        <f t="shared" ref="E67:E70" si="13">(D67/B67)</f>
        <v>1</v>
      </c>
      <c r="F67" s="4"/>
      <c r="G67" s="59"/>
      <c r="H67" s="15">
        <v>1</v>
      </c>
      <c r="I67" s="16">
        <f t="shared" si="0"/>
        <v>0.5</v>
      </c>
      <c r="J67" s="51" t="s">
        <v>214</v>
      </c>
      <c r="L67" s="6" t="s">
        <v>111</v>
      </c>
    </row>
    <row r="68" spans="1:12" ht="48.75" thickBot="1" x14ac:dyDescent="0.3">
      <c r="A68" s="9" t="s">
        <v>50</v>
      </c>
      <c r="B68" s="42">
        <v>2</v>
      </c>
      <c r="C68" s="14">
        <v>2</v>
      </c>
      <c r="D68" s="36">
        <v>0</v>
      </c>
      <c r="E68" s="44">
        <f t="shared" si="13"/>
        <v>0</v>
      </c>
      <c r="F68" s="4"/>
      <c r="G68" s="59"/>
      <c r="H68" s="15">
        <v>0</v>
      </c>
      <c r="I68" s="16">
        <f t="shared" si="0"/>
        <v>0</v>
      </c>
      <c r="J68" s="51"/>
      <c r="L68" s="81" t="s">
        <v>250</v>
      </c>
    </row>
    <row r="69" spans="1:12" ht="120.75" thickBot="1" x14ac:dyDescent="0.3">
      <c r="A69" s="9" t="s">
        <v>51</v>
      </c>
      <c r="B69" s="42">
        <v>2</v>
      </c>
      <c r="C69" s="14">
        <v>2</v>
      </c>
      <c r="D69" s="36">
        <v>2</v>
      </c>
      <c r="E69" s="44">
        <f t="shared" si="13"/>
        <v>1</v>
      </c>
      <c r="F69" s="51"/>
      <c r="G69" s="59"/>
      <c r="H69" s="15">
        <v>0</v>
      </c>
      <c r="I69" s="16">
        <f t="shared" si="0"/>
        <v>0</v>
      </c>
      <c r="J69" s="62" t="s">
        <v>215</v>
      </c>
      <c r="L69" s="81" t="s">
        <v>251</v>
      </c>
    </row>
    <row r="70" spans="1:12" ht="72.75" thickBot="1" x14ac:dyDescent="0.3">
      <c r="A70" s="9" t="s">
        <v>52</v>
      </c>
      <c r="B70" s="42">
        <v>2</v>
      </c>
      <c r="C70" s="14">
        <v>2</v>
      </c>
      <c r="D70" s="36">
        <v>2</v>
      </c>
      <c r="E70" s="44">
        <f t="shared" si="13"/>
        <v>1</v>
      </c>
      <c r="F70" s="51"/>
      <c r="G70" s="59"/>
      <c r="H70" s="15">
        <v>0</v>
      </c>
      <c r="I70" s="16">
        <f t="shared" si="0"/>
        <v>0</v>
      </c>
      <c r="J70" s="62" t="s">
        <v>391</v>
      </c>
      <c r="L70" s="81" t="s">
        <v>249</v>
      </c>
    </row>
    <row r="71" spans="1:12" s="17" customFormat="1" ht="48" thickBot="1" x14ac:dyDescent="0.3">
      <c r="A71" s="28" t="s">
        <v>63</v>
      </c>
      <c r="B71" s="24">
        <f>SUM(B72:B73)</f>
        <v>4</v>
      </c>
      <c r="C71" s="24">
        <f>SUM(C72:C73)</f>
        <v>4</v>
      </c>
      <c r="D71" s="24">
        <f>SUM(D72:D73)</f>
        <v>4</v>
      </c>
      <c r="E71" s="25">
        <f>(D71/B71)</f>
        <v>1</v>
      </c>
      <c r="F71" s="24" t="str">
        <f>IF(E71&gt;=0.5,"Đạt","Không đạt")</f>
        <v>Đạt</v>
      </c>
      <c r="G71" s="24">
        <f>SUM(G72:G73)</f>
        <v>0</v>
      </c>
      <c r="H71" s="24">
        <f>SUM(H72:H73)</f>
        <v>2</v>
      </c>
      <c r="I71" s="26">
        <f t="shared" si="0"/>
        <v>0.5</v>
      </c>
      <c r="J71" s="24" t="str">
        <f>IF(I71&gt;=0.5,"Đạt","Không đạt")</f>
        <v>Đạt</v>
      </c>
      <c r="L71" s="51"/>
    </row>
    <row r="72" spans="1:12" ht="48.75" thickBot="1" x14ac:dyDescent="0.3">
      <c r="A72" s="9" t="s">
        <v>53</v>
      </c>
      <c r="B72" s="42">
        <v>2</v>
      </c>
      <c r="C72" s="14">
        <v>2</v>
      </c>
      <c r="D72" s="36">
        <v>2</v>
      </c>
      <c r="E72" s="44">
        <f t="shared" ref="E72:E73" si="14">(D72/B72)</f>
        <v>1</v>
      </c>
      <c r="F72" s="4"/>
      <c r="G72" s="59"/>
      <c r="H72" s="15">
        <v>2</v>
      </c>
      <c r="I72" s="16">
        <f t="shared" si="0"/>
        <v>1</v>
      </c>
      <c r="J72" s="62" t="s">
        <v>287</v>
      </c>
      <c r="L72" s="78" t="s">
        <v>252</v>
      </c>
    </row>
    <row r="73" spans="1:12" ht="48.75" thickBot="1" x14ac:dyDescent="0.3">
      <c r="A73" s="9" t="s">
        <v>54</v>
      </c>
      <c r="B73" s="42">
        <v>2</v>
      </c>
      <c r="C73" s="14">
        <v>2</v>
      </c>
      <c r="D73" s="36">
        <v>2</v>
      </c>
      <c r="E73" s="44">
        <f t="shared" si="14"/>
        <v>1</v>
      </c>
      <c r="F73" s="4"/>
      <c r="G73" s="59">
        <v>0</v>
      </c>
      <c r="H73" s="15">
        <v>0</v>
      </c>
      <c r="I73" s="16">
        <f t="shared" si="0"/>
        <v>0</v>
      </c>
      <c r="J73" s="51"/>
      <c r="L73" s="78" t="s">
        <v>253</v>
      </c>
    </row>
    <row r="74" spans="1:12" s="17" customFormat="1" ht="32.25" thickBot="1" x14ac:dyDescent="0.3">
      <c r="A74" s="28" t="s">
        <v>62</v>
      </c>
      <c r="B74" s="24">
        <f>SUM(B75:B76)</f>
        <v>4</v>
      </c>
      <c r="C74" s="24">
        <f>SUM(C75:C76)</f>
        <v>4</v>
      </c>
      <c r="D74" s="24">
        <f>SUM(D75:D76)</f>
        <v>2</v>
      </c>
      <c r="E74" s="25">
        <f>(D74/B74)</f>
        <v>0.5</v>
      </c>
      <c r="F74" s="24" t="str">
        <f>IF(E74&gt;=0.5,"Đạt","Không đạt")</f>
        <v>Đạt</v>
      </c>
      <c r="G74" s="24">
        <f>SUM(G75:G76)</f>
        <v>0</v>
      </c>
      <c r="H74" s="24">
        <f>SUM(H75:H76)</f>
        <v>0</v>
      </c>
      <c r="I74" s="26">
        <f t="shared" si="0"/>
        <v>0</v>
      </c>
      <c r="J74" s="24" t="str">
        <f>IF(I74&gt;=0.5,"Đạt","Không đạt")</f>
        <v>Không đạt</v>
      </c>
      <c r="L74" s="51"/>
    </row>
    <row r="75" spans="1:12" ht="36.75" thickBot="1" x14ac:dyDescent="0.3">
      <c r="A75" s="9" t="s">
        <v>55</v>
      </c>
      <c r="B75" s="42">
        <v>2</v>
      </c>
      <c r="C75" s="14">
        <v>2</v>
      </c>
      <c r="D75" s="36">
        <v>2</v>
      </c>
      <c r="E75" s="44">
        <f t="shared" ref="E75:E76" si="15">(D75/B75)</f>
        <v>1</v>
      </c>
      <c r="F75" s="51"/>
      <c r="G75" s="59"/>
      <c r="H75" s="15">
        <v>0</v>
      </c>
      <c r="I75" s="16">
        <f t="shared" si="0"/>
        <v>0</v>
      </c>
      <c r="J75" s="51"/>
      <c r="L75" s="78" t="s">
        <v>254</v>
      </c>
    </row>
    <row r="76" spans="1:12" ht="36.75" thickBot="1" x14ac:dyDescent="0.3">
      <c r="A76" s="9" t="s">
        <v>56</v>
      </c>
      <c r="B76" s="42">
        <v>2</v>
      </c>
      <c r="C76" s="14">
        <v>2</v>
      </c>
      <c r="D76" s="36">
        <v>0</v>
      </c>
      <c r="E76" s="44">
        <f t="shared" si="15"/>
        <v>0</v>
      </c>
      <c r="F76" s="76"/>
      <c r="G76" s="59"/>
      <c r="H76" s="15">
        <v>0</v>
      </c>
      <c r="I76" s="16">
        <f t="shared" si="0"/>
        <v>0</v>
      </c>
      <c r="J76" s="51"/>
      <c r="L76" s="6" t="s">
        <v>119</v>
      </c>
    </row>
    <row r="77" spans="1:12" ht="16.5" thickBot="1" x14ac:dyDescent="0.3">
      <c r="A77" s="10" t="s">
        <v>57</v>
      </c>
      <c r="B77" s="41">
        <f>SUM(B15,B29,B65)</f>
        <v>88</v>
      </c>
      <c r="C77" s="5">
        <f>SUM(C15,C29,C65)</f>
        <v>88</v>
      </c>
      <c r="D77" s="12">
        <f>SUM(D15,D29,D65)</f>
        <v>82</v>
      </c>
      <c r="E77" s="56">
        <f>(D77/B77)</f>
        <v>0.93181818181818177</v>
      </c>
      <c r="F77" s="3"/>
      <c r="G77" s="58">
        <f>SUM(G15,G29,G65)</f>
        <v>0</v>
      </c>
      <c r="H77" s="12">
        <f>SUM(H15,H29,H65)</f>
        <v>56</v>
      </c>
      <c r="I77" s="56">
        <f t="shared" si="0"/>
        <v>0.63636363636363635</v>
      </c>
      <c r="J77" s="3"/>
    </row>
    <row r="78" spans="1:12" ht="16.5" thickBot="1" x14ac:dyDescent="0.3">
      <c r="A78" s="10" t="s">
        <v>58</v>
      </c>
      <c r="B78" s="41">
        <v>100</v>
      </c>
      <c r="C78" s="5">
        <f>(C77*B78)/B77</f>
        <v>100</v>
      </c>
      <c r="D78" s="13">
        <f>(D77*B78)/B77</f>
        <v>93.181818181818187</v>
      </c>
      <c r="E78" s="56">
        <f>(D78/B78)</f>
        <v>0.93181818181818188</v>
      </c>
      <c r="F78" s="3"/>
      <c r="G78" s="60">
        <f>(G77/B77)*100</f>
        <v>0</v>
      </c>
      <c r="H78" s="13">
        <f>(H77*B78)/B77</f>
        <v>63.636363636363633</v>
      </c>
      <c r="I78" s="56">
        <f t="shared" si="0"/>
        <v>0.63636363636363635</v>
      </c>
      <c r="J78" s="3"/>
    </row>
    <row r="79" spans="1:12" ht="36" customHeight="1" thickBot="1" x14ac:dyDescent="0.3">
      <c r="A79" s="10" t="s">
        <v>59</v>
      </c>
      <c r="B79" s="11"/>
      <c r="C79" s="11"/>
      <c r="D79" s="116"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17"/>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16"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17"/>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07" t="s">
        <v>74</v>
      </c>
      <c r="B81" s="108"/>
      <c r="C81" s="108"/>
      <c r="D81" s="108"/>
      <c r="E81" s="108"/>
      <c r="H81" s="109" t="s">
        <v>75</v>
      </c>
      <c r="I81" s="110"/>
      <c r="J81" s="110"/>
    </row>
    <row r="85" spans="1:10" ht="15.6" customHeight="1" x14ac:dyDescent="0.25">
      <c r="A85" s="106"/>
      <c r="B85" s="106"/>
      <c r="C85" s="106"/>
      <c r="D85" s="106"/>
      <c r="I85" s="104"/>
      <c r="J85" s="105"/>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1" zoomScale="90" zoomScaleNormal="90" workbookViewId="0">
      <selection activeCell="L31" sqref="L3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s>
  <sheetData>
    <row r="6" spans="1:13" ht="18.75" x14ac:dyDescent="0.25">
      <c r="A6" s="102" t="s">
        <v>60</v>
      </c>
      <c r="B6" s="102"/>
      <c r="C6" s="102"/>
      <c r="D6" s="102"/>
      <c r="E6" s="102"/>
      <c r="F6" s="102"/>
      <c r="G6" s="102"/>
      <c r="H6" s="102"/>
      <c r="I6" s="102"/>
      <c r="J6" s="102"/>
    </row>
    <row r="7" spans="1:13" ht="18.75" x14ac:dyDescent="0.25">
      <c r="A7" s="102" t="s">
        <v>61</v>
      </c>
      <c r="B7" s="102"/>
      <c r="C7" s="102"/>
      <c r="D7" s="102"/>
      <c r="E7" s="102"/>
      <c r="F7" s="102"/>
      <c r="G7" s="102"/>
      <c r="H7" s="102"/>
      <c r="I7" s="102"/>
      <c r="J7" s="102"/>
    </row>
    <row r="8" spans="1:13" ht="16.5" x14ac:dyDescent="0.25">
      <c r="A8" s="103" t="s">
        <v>392</v>
      </c>
      <c r="B8" s="103"/>
      <c r="C8" s="103"/>
      <c r="D8" s="103"/>
      <c r="E8" s="103"/>
      <c r="F8" s="103"/>
      <c r="G8" s="103"/>
      <c r="H8" s="103"/>
      <c r="I8" s="103"/>
      <c r="J8" s="103"/>
    </row>
    <row r="9" spans="1:13" ht="16.5" x14ac:dyDescent="0.25">
      <c r="A9" s="103" t="s">
        <v>154</v>
      </c>
      <c r="B9" s="103"/>
      <c r="C9" s="103"/>
      <c r="D9" s="103"/>
      <c r="E9" s="103"/>
      <c r="F9" s="103"/>
      <c r="G9" s="103"/>
      <c r="H9" s="103"/>
      <c r="I9" s="103"/>
      <c r="J9" s="103"/>
    </row>
    <row r="10" spans="1:13" ht="16.5" x14ac:dyDescent="0.25">
      <c r="A10" s="103" t="s">
        <v>81</v>
      </c>
      <c r="B10" s="103"/>
      <c r="C10" s="103"/>
      <c r="D10" s="103"/>
      <c r="E10" s="103"/>
      <c r="F10" s="103"/>
      <c r="G10" s="103"/>
      <c r="H10" s="103"/>
      <c r="I10" s="103"/>
      <c r="J10" s="103"/>
    </row>
    <row r="11" spans="1:13" ht="20.45" customHeight="1" x14ac:dyDescent="0.25">
      <c r="A11" s="61" t="s">
        <v>80</v>
      </c>
      <c r="B11" s="61"/>
      <c r="C11" s="61"/>
      <c r="D11" s="61"/>
      <c r="E11" s="61"/>
      <c r="F11" s="61"/>
      <c r="G11" s="61"/>
      <c r="H11" s="61"/>
      <c r="I11" s="61"/>
      <c r="J11" s="61"/>
    </row>
    <row r="12" spans="1:13" ht="9.6" customHeight="1" thickBot="1" x14ac:dyDescent="0.4">
      <c r="B12" s="18"/>
      <c r="C12" s="18"/>
      <c r="D12" s="34"/>
      <c r="E12" s="34"/>
      <c r="F12" s="18"/>
      <c r="G12" s="18"/>
      <c r="H12" s="18"/>
      <c r="I12" s="18"/>
      <c r="J12" s="49"/>
    </row>
    <row r="13" spans="1:13" ht="17.45" customHeight="1" thickBot="1" x14ac:dyDescent="0.3">
      <c r="A13" s="111" t="s">
        <v>0</v>
      </c>
      <c r="B13" s="111" t="s">
        <v>1</v>
      </c>
      <c r="C13" s="111" t="s">
        <v>1</v>
      </c>
      <c r="D13" s="113" t="s">
        <v>2</v>
      </c>
      <c r="E13" s="114"/>
      <c r="F13" s="115"/>
      <c r="G13" s="113" t="s">
        <v>3</v>
      </c>
      <c r="H13" s="114"/>
      <c r="I13" s="114"/>
      <c r="J13" s="115"/>
      <c r="M13" s="19"/>
    </row>
    <row r="14" spans="1:13" ht="158.25" thickBot="1" x14ac:dyDescent="0.3">
      <c r="A14" s="112"/>
      <c r="B14" s="112"/>
      <c r="C14" s="112"/>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17</v>
      </c>
      <c r="E15" s="22">
        <f>(D15/B15)</f>
        <v>0.85</v>
      </c>
      <c r="F15" s="40" t="str">
        <f>IF(E15&gt;=0.5,"Đạt","Không đạt")</f>
        <v>Đạt</v>
      </c>
      <c r="G15" s="21">
        <f>SUM(G16,G23,G26)</f>
        <v>0</v>
      </c>
      <c r="H15" s="21">
        <f>SUM(H16,H23,H26)</f>
        <v>14</v>
      </c>
      <c r="I15" s="22">
        <f t="shared" ref="I15:I78" si="0">(H15/B15)</f>
        <v>0.7</v>
      </c>
      <c r="J15" s="40" t="str">
        <f>IF(I15&gt;=0.5,"Đạt","Không đạt")</f>
        <v>Đạt</v>
      </c>
    </row>
    <row r="16" spans="1:13" s="17" customFormat="1" ht="32.25" thickBot="1" x14ac:dyDescent="0.3">
      <c r="A16" s="23" t="s">
        <v>5</v>
      </c>
      <c r="B16" s="24">
        <f>SUM(B17:B22)</f>
        <v>12</v>
      </c>
      <c r="C16" s="24">
        <f>SUM(C17:C22)</f>
        <v>12</v>
      </c>
      <c r="D16" s="24">
        <f>SUM(D17:D22)</f>
        <v>9</v>
      </c>
      <c r="E16" s="25">
        <f>(D16/B16)</f>
        <v>0.75</v>
      </c>
      <c r="F16" s="24" t="str">
        <f>IF(E16&gt;=0.5,"Đạt"," Không đạt")</f>
        <v>Đạt</v>
      </c>
      <c r="G16" s="24">
        <f>SUM(G17:G22)</f>
        <v>0</v>
      </c>
      <c r="H16" s="24">
        <f>SUM(H17:H22)</f>
        <v>8</v>
      </c>
      <c r="I16" s="26">
        <f t="shared" si="0"/>
        <v>0.66666666666666663</v>
      </c>
      <c r="J16" s="24" t="str">
        <f>IF(I16&gt;=0.5,"Đạt","Không đạt")</f>
        <v>Đạt</v>
      </c>
      <c r="L16" s="80" t="s">
        <v>221</v>
      </c>
    </row>
    <row r="17" spans="1:12" ht="172.5" thickBot="1" x14ac:dyDescent="0.3">
      <c r="A17" s="4" t="s">
        <v>6</v>
      </c>
      <c r="B17" s="42">
        <v>2</v>
      </c>
      <c r="C17" s="3">
        <v>2</v>
      </c>
      <c r="D17" s="36">
        <v>1</v>
      </c>
      <c r="E17" s="44">
        <f>(D17/B17)</f>
        <v>0.5</v>
      </c>
      <c r="F17" s="62"/>
      <c r="G17" s="59"/>
      <c r="H17" s="15">
        <v>2</v>
      </c>
      <c r="I17" s="16">
        <f t="shared" si="0"/>
        <v>1</v>
      </c>
      <c r="J17" s="62" t="s">
        <v>412</v>
      </c>
      <c r="L17" s="78" t="s">
        <v>222</v>
      </c>
    </row>
    <row r="18" spans="1:12" ht="108.75" thickBot="1" x14ac:dyDescent="0.3">
      <c r="A18" s="6" t="s">
        <v>7</v>
      </c>
      <c r="B18" s="42">
        <v>2</v>
      </c>
      <c r="C18" s="3">
        <v>2</v>
      </c>
      <c r="D18" s="36">
        <v>2</v>
      </c>
      <c r="E18" s="44">
        <f t="shared" ref="E18:E22" si="1">(D18/B18)</f>
        <v>1</v>
      </c>
      <c r="F18" s="62"/>
      <c r="G18" s="59"/>
      <c r="H18" s="15">
        <v>2</v>
      </c>
      <c r="I18" s="16">
        <f t="shared" si="0"/>
        <v>1</v>
      </c>
      <c r="J18" s="62" t="s">
        <v>405</v>
      </c>
      <c r="L18" s="6" t="s">
        <v>218</v>
      </c>
    </row>
    <row r="19" spans="1:12" ht="84.75" thickBot="1" x14ac:dyDescent="0.3">
      <c r="A19" s="6" t="s">
        <v>8</v>
      </c>
      <c r="B19" s="42">
        <v>2</v>
      </c>
      <c r="C19" s="3">
        <v>2</v>
      </c>
      <c r="D19" s="36">
        <v>2</v>
      </c>
      <c r="E19" s="44">
        <f t="shared" si="1"/>
        <v>1</v>
      </c>
      <c r="F19" s="62"/>
      <c r="G19" s="59"/>
      <c r="H19" s="15">
        <v>2</v>
      </c>
      <c r="I19" s="16">
        <f t="shared" si="0"/>
        <v>1</v>
      </c>
      <c r="J19" s="62" t="s">
        <v>406</v>
      </c>
      <c r="L19" s="6" t="s">
        <v>219</v>
      </c>
    </row>
    <row r="20" spans="1:12" ht="84.75" thickBot="1" x14ac:dyDescent="0.3">
      <c r="A20" s="6" t="s">
        <v>9</v>
      </c>
      <c r="B20" s="42">
        <v>2</v>
      </c>
      <c r="C20" s="3">
        <v>2</v>
      </c>
      <c r="D20" s="36">
        <v>2</v>
      </c>
      <c r="E20" s="44">
        <f t="shared" si="1"/>
        <v>1</v>
      </c>
      <c r="F20" s="62"/>
      <c r="G20" s="59"/>
      <c r="H20" s="15">
        <v>2</v>
      </c>
      <c r="I20" s="16">
        <f t="shared" si="0"/>
        <v>1</v>
      </c>
      <c r="J20" s="62" t="s">
        <v>384</v>
      </c>
      <c r="L20" s="6" t="s">
        <v>87</v>
      </c>
    </row>
    <row r="21" spans="1:12" ht="60.75" thickBot="1" x14ac:dyDescent="0.3">
      <c r="A21" s="6" t="s">
        <v>10</v>
      </c>
      <c r="B21" s="42">
        <v>2</v>
      </c>
      <c r="C21" s="3">
        <v>2</v>
      </c>
      <c r="D21" s="36">
        <v>1</v>
      </c>
      <c r="E21" s="44">
        <f t="shared" si="1"/>
        <v>0.5</v>
      </c>
      <c r="F21" s="62"/>
      <c r="G21" s="59"/>
      <c r="H21" s="15">
        <v>0</v>
      </c>
      <c r="I21" s="16">
        <f t="shared" si="0"/>
        <v>0</v>
      </c>
      <c r="J21" s="62"/>
      <c r="L21" s="6" t="s">
        <v>220</v>
      </c>
    </row>
    <row r="22" spans="1:12" ht="80.25" customHeight="1" thickBot="1" x14ac:dyDescent="0.3">
      <c r="A22" s="6" t="s">
        <v>11</v>
      </c>
      <c r="B22" s="42">
        <v>2</v>
      </c>
      <c r="C22" s="3">
        <v>2</v>
      </c>
      <c r="D22" s="36">
        <v>1</v>
      </c>
      <c r="E22" s="44">
        <f t="shared" si="1"/>
        <v>0.5</v>
      </c>
      <c r="F22" s="62"/>
      <c r="G22" s="59"/>
      <c r="H22" s="15">
        <v>0</v>
      </c>
      <c r="I22" s="16">
        <f t="shared" si="0"/>
        <v>0</v>
      </c>
      <c r="J22" s="62" t="s">
        <v>90</v>
      </c>
      <c r="L22" s="79" t="s">
        <v>89</v>
      </c>
    </row>
    <row r="23" spans="1:12" s="17" customFormat="1" ht="32.25" thickBot="1" x14ac:dyDescent="0.3">
      <c r="A23" s="23" t="s">
        <v>12</v>
      </c>
      <c r="B23" s="24">
        <f>SUM(B24:B25)</f>
        <v>4</v>
      </c>
      <c r="C23" s="24">
        <f>SUM(C24:C25)</f>
        <v>4</v>
      </c>
      <c r="D23" s="24">
        <f>SUM(D24:D25)</f>
        <v>4</v>
      </c>
      <c r="E23" s="25">
        <f>(D23/B23)</f>
        <v>1</v>
      </c>
      <c r="F23" s="24" t="str">
        <f>IF(E23&gt;=0.5,"Đạt","Không đạt")</f>
        <v>Đạt</v>
      </c>
      <c r="G23" s="24">
        <f>SUM(G24:G25)</f>
        <v>0</v>
      </c>
      <c r="H23" s="24">
        <f>SUM(H24:H25)</f>
        <v>3</v>
      </c>
      <c r="I23" s="26">
        <f>(H23/B23)</f>
        <v>0.75</v>
      </c>
      <c r="J23" s="45" t="str">
        <f>IF(I23&gt;=0.5,"Đạt","Không đạt")</f>
        <v>Đạt</v>
      </c>
      <c r="L23"/>
    </row>
    <row r="24" spans="1:12" ht="264.75" thickBot="1" x14ac:dyDescent="0.3">
      <c r="A24" s="6" t="s">
        <v>70</v>
      </c>
      <c r="B24" s="43">
        <v>2</v>
      </c>
      <c r="C24" s="7">
        <v>2</v>
      </c>
      <c r="D24" s="36">
        <v>2</v>
      </c>
      <c r="E24" s="44">
        <f t="shared" ref="E24:E25" si="2">(D24/B24)</f>
        <v>1</v>
      </c>
      <c r="F24" s="54" t="s">
        <v>304</v>
      </c>
      <c r="G24" s="59"/>
      <c r="H24" s="15">
        <v>1</v>
      </c>
      <c r="I24" s="16">
        <f t="shared" si="0"/>
        <v>0.5</v>
      </c>
      <c r="J24" s="54" t="s">
        <v>394</v>
      </c>
      <c r="L24" s="79" t="s">
        <v>223</v>
      </c>
    </row>
    <row r="25" spans="1:12" ht="64.5" thickBot="1" x14ac:dyDescent="0.3">
      <c r="A25" s="4" t="s">
        <v>13</v>
      </c>
      <c r="B25" s="42">
        <v>2</v>
      </c>
      <c r="C25" s="3">
        <v>2</v>
      </c>
      <c r="D25" s="36">
        <v>2</v>
      </c>
      <c r="E25" s="44">
        <f t="shared" si="2"/>
        <v>1</v>
      </c>
      <c r="F25" s="51" t="s">
        <v>398</v>
      </c>
      <c r="G25" s="59">
        <v>0</v>
      </c>
      <c r="H25" s="15">
        <v>2</v>
      </c>
      <c r="I25" s="16">
        <f t="shared" si="0"/>
        <v>1</v>
      </c>
      <c r="J25" s="53" t="s">
        <v>393</v>
      </c>
      <c r="L25" s="81" t="s">
        <v>237</v>
      </c>
    </row>
    <row r="26" spans="1:12" s="17" customFormat="1" ht="32.25" thickBot="1" x14ac:dyDescent="0.3">
      <c r="A26" s="23" t="s">
        <v>14</v>
      </c>
      <c r="B26" s="24">
        <f>SUM(B27:B28)</f>
        <v>4</v>
      </c>
      <c r="C26" s="24">
        <f>SUM(C27:C28)</f>
        <v>4</v>
      </c>
      <c r="D26" s="24">
        <f>SUM(D27:D28)</f>
        <v>4</v>
      </c>
      <c r="E26" s="25">
        <f>(D26/B26)</f>
        <v>1</v>
      </c>
      <c r="F26" s="24" t="str">
        <f>IF(E26&gt;=0.5,"Đạt","Không đạt")</f>
        <v>Đạt</v>
      </c>
      <c r="G26" s="24">
        <f>SUM(G27:G28)</f>
        <v>0</v>
      </c>
      <c r="H26" s="24">
        <f>SUM(H27:H28)</f>
        <v>3</v>
      </c>
      <c r="I26" s="26">
        <f>(H26/B26)</f>
        <v>0.75</v>
      </c>
      <c r="J26" s="46" t="str">
        <f>IF(I26&gt;=0.5,"Đạt","Không đạt")</f>
        <v>Đạt</v>
      </c>
      <c r="L26" s="82"/>
    </row>
    <row r="27" spans="1:12" ht="96.75" thickBot="1" x14ac:dyDescent="0.3">
      <c r="A27" s="6" t="s">
        <v>15</v>
      </c>
      <c r="B27" s="42">
        <v>2</v>
      </c>
      <c r="C27" s="3">
        <v>2</v>
      </c>
      <c r="D27" s="36">
        <v>2</v>
      </c>
      <c r="E27" s="44">
        <f t="shared" ref="E27:E28" si="3">(D27/B27)</f>
        <v>1</v>
      </c>
      <c r="F27" s="77" t="s">
        <v>395</v>
      </c>
      <c r="G27" s="59"/>
      <c r="H27" s="15">
        <v>2</v>
      </c>
      <c r="I27" s="16">
        <f t="shared" si="0"/>
        <v>1</v>
      </c>
      <c r="J27" s="77" t="s">
        <v>395</v>
      </c>
      <c r="L27" s="79" t="s">
        <v>224</v>
      </c>
    </row>
    <row r="28" spans="1:12" ht="72.75" thickBot="1" x14ac:dyDescent="0.3">
      <c r="A28" s="4" t="s">
        <v>16</v>
      </c>
      <c r="B28" s="42">
        <v>2</v>
      </c>
      <c r="C28" s="3">
        <v>2</v>
      </c>
      <c r="D28" s="36">
        <v>2</v>
      </c>
      <c r="E28" s="44">
        <f t="shared" si="3"/>
        <v>1</v>
      </c>
      <c r="F28" s="77" t="s">
        <v>395</v>
      </c>
      <c r="G28" s="59"/>
      <c r="H28" s="15">
        <v>1</v>
      </c>
      <c r="I28" s="16">
        <f t="shared" si="0"/>
        <v>0.5</v>
      </c>
      <c r="J28" s="53"/>
      <c r="L28" s="87" t="s">
        <v>238</v>
      </c>
    </row>
    <row r="29" spans="1:12" s="17" customFormat="1" ht="32.25" thickBot="1" x14ac:dyDescent="0.3">
      <c r="A29" s="20" t="s">
        <v>17</v>
      </c>
      <c r="B29" s="21">
        <f>SUM(B30,B33,B40,B45,B48,B51,B54,B59,B62)</f>
        <v>52</v>
      </c>
      <c r="C29" s="21">
        <f>SUM(C30,C33,C40,C45,C48,C51,C54,C59,C62)</f>
        <v>52</v>
      </c>
      <c r="D29" s="21">
        <f>SUM(D30,D33,D40,D45,D48,D51,D54,D59,D62)</f>
        <v>47</v>
      </c>
      <c r="E29" s="22">
        <f>(D29/B29)</f>
        <v>0.90384615384615385</v>
      </c>
      <c r="F29" s="40" t="str">
        <f>IF(E29&gt;=0.5,"Đạt","Không đạt")</f>
        <v>Đạt</v>
      </c>
      <c r="G29" s="21">
        <f>SUM(G30,G33,G40,G45,G48,G51,G54,G59,G62)</f>
        <v>0</v>
      </c>
      <c r="H29" s="21">
        <f>SUM(H30,H33,H40,H45,H48,H51,H54,H59,H62)</f>
        <v>40</v>
      </c>
      <c r="I29" s="22">
        <f t="shared" si="0"/>
        <v>0.76923076923076927</v>
      </c>
      <c r="J29" s="47" t="str">
        <f>IF(I29&gt;=0.5,"Đạt","Không đạt")</f>
        <v>Đạt</v>
      </c>
      <c r="L29" s="83"/>
    </row>
    <row r="30" spans="1:12" s="17" customFormat="1" ht="60.75" customHeight="1" thickBot="1" x14ac:dyDescent="0.3">
      <c r="A30" s="23" t="s">
        <v>18</v>
      </c>
      <c r="B30" s="24">
        <f>SUM(B31:B32)</f>
        <v>4</v>
      </c>
      <c r="C30" s="24">
        <f>SUM(C31:C32)</f>
        <v>4</v>
      </c>
      <c r="D30" s="24">
        <f>SUM(D31:D32)</f>
        <v>3</v>
      </c>
      <c r="E30" s="25">
        <f>(D30/B30)</f>
        <v>0.75</v>
      </c>
      <c r="F30" s="24" t="str">
        <f>IF(E30&gt;=0.5,"Đạt","Không đạt")</f>
        <v>Đạt</v>
      </c>
      <c r="G30" s="24">
        <f>SUM(G31:G32)</f>
        <v>0</v>
      </c>
      <c r="H30" s="24">
        <f>SUM(H31:H32)</f>
        <v>4</v>
      </c>
      <c r="I30" s="26">
        <f t="shared" si="0"/>
        <v>1</v>
      </c>
      <c r="J30" s="48" t="str">
        <f>IF(I30&gt;=0.5,"Đạt","Không đạt")</f>
        <v>Đạt</v>
      </c>
      <c r="L30" s="84"/>
    </row>
    <row r="31" spans="1:12" ht="108.75" thickBot="1" x14ac:dyDescent="0.3">
      <c r="A31" s="6" t="s">
        <v>19</v>
      </c>
      <c r="B31" s="42">
        <v>2</v>
      </c>
      <c r="C31" s="3">
        <v>2</v>
      </c>
      <c r="D31" s="36">
        <v>1</v>
      </c>
      <c r="E31" s="44">
        <f t="shared" ref="E31:E32" si="4">(D31/B31)</f>
        <v>0.5</v>
      </c>
      <c r="F31" s="62" t="s">
        <v>413</v>
      </c>
      <c r="G31" s="59"/>
      <c r="H31" s="15">
        <v>2</v>
      </c>
      <c r="I31" s="16">
        <f t="shared" si="0"/>
        <v>1</v>
      </c>
      <c r="J31" s="62" t="s">
        <v>396</v>
      </c>
      <c r="L31" s="85" t="s">
        <v>239</v>
      </c>
    </row>
    <row r="32" spans="1:12" ht="24.75" thickBot="1" x14ac:dyDescent="0.3">
      <c r="A32" s="6" t="s">
        <v>20</v>
      </c>
      <c r="B32" s="42">
        <v>2</v>
      </c>
      <c r="C32" s="3">
        <v>2</v>
      </c>
      <c r="D32" s="36">
        <v>2</v>
      </c>
      <c r="E32" s="44">
        <f t="shared" si="4"/>
        <v>1</v>
      </c>
      <c r="F32" s="62"/>
      <c r="G32" s="59"/>
      <c r="H32" s="15">
        <v>2</v>
      </c>
      <c r="I32" s="16">
        <f t="shared" si="0"/>
        <v>1</v>
      </c>
      <c r="J32" s="69" t="s">
        <v>282</v>
      </c>
      <c r="L32" s="83" t="s">
        <v>225</v>
      </c>
    </row>
    <row r="33" spans="1:12"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0</v>
      </c>
      <c r="H33" s="24">
        <f>SUM(H34:H39)</f>
        <v>6</v>
      </c>
      <c r="I33" s="26">
        <f t="shared" si="0"/>
        <v>0.5</v>
      </c>
      <c r="J33" s="48" t="str">
        <f>IF(I33&gt;=0.5,"Đạt","Không đạt")</f>
        <v>Đạt</v>
      </c>
      <c r="L33" s="78"/>
    </row>
    <row r="34" spans="1:12" ht="51.75" thickBot="1" x14ac:dyDescent="0.3">
      <c r="A34" s="8" t="s">
        <v>22</v>
      </c>
      <c r="B34" s="42">
        <v>2</v>
      </c>
      <c r="C34" s="3">
        <v>2</v>
      </c>
      <c r="D34" s="36">
        <v>2</v>
      </c>
      <c r="E34" s="44">
        <f t="shared" ref="E34:E39" si="5">(D34/B34)</f>
        <v>1</v>
      </c>
      <c r="F34" s="77" t="s">
        <v>167</v>
      </c>
      <c r="G34" s="59"/>
      <c r="H34" s="15">
        <v>2</v>
      </c>
      <c r="I34" s="16">
        <f t="shared" si="0"/>
        <v>1</v>
      </c>
      <c r="J34" s="92" t="s">
        <v>93</v>
      </c>
      <c r="L34" s="6" t="s">
        <v>226</v>
      </c>
    </row>
    <row r="35" spans="1:12" ht="45.75" customHeight="1" thickBot="1" x14ac:dyDescent="0.3">
      <c r="A35" s="6" t="s">
        <v>23</v>
      </c>
      <c r="B35" s="42">
        <v>2</v>
      </c>
      <c r="C35" s="3">
        <v>2</v>
      </c>
      <c r="D35" s="36">
        <v>2</v>
      </c>
      <c r="E35" s="44">
        <f t="shared" si="5"/>
        <v>1</v>
      </c>
      <c r="F35" s="75" t="s">
        <v>168</v>
      </c>
      <c r="G35" s="59"/>
      <c r="H35" s="15">
        <v>2</v>
      </c>
      <c r="I35" s="16">
        <f t="shared" si="0"/>
        <v>1</v>
      </c>
      <c r="J35" s="51" t="s">
        <v>94</v>
      </c>
      <c r="L35" s="6" t="s">
        <v>227</v>
      </c>
    </row>
    <row r="36" spans="1:12" ht="48.75" thickBot="1" x14ac:dyDescent="0.3">
      <c r="A36" s="6" t="s">
        <v>24</v>
      </c>
      <c r="B36" s="42">
        <v>2</v>
      </c>
      <c r="C36" s="3">
        <v>2</v>
      </c>
      <c r="D36" s="36">
        <v>2</v>
      </c>
      <c r="E36" s="44">
        <f t="shared" si="5"/>
        <v>1</v>
      </c>
      <c r="F36" s="67"/>
      <c r="G36" s="59"/>
      <c r="H36" s="15">
        <v>2</v>
      </c>
      <c r="I36" s="16">
        <f t="shared" si="0"/>
        <v>1</v>
      </c>
      <c r="J36" s="67" t="s">
        <v>95</v>
      </c>
      <c r="L36" s="78" t="s">
        <v>241</v>
      </c>
    </row>
    <row r="37" spans="1:12" ht="48.75" thickBot="1" x14ac:dyDescent="0.3">
      <c r="A37" s="6" t="s">
        <v>25</v>
      </c>
      <c r="B37" s="42">
        <v>2</v>
      </c>
      <c r="C37" s="3">
        <v>2</v>
      </c>
      <c r="D37" s="36">
        <v>2</v>
      </c>
      <c r="E37" s="44">
        <f t="shared" si="5"/>
        <v>1</v>
      </c>
      <c r="F37" s="67"/>
      <c r="G37" s="59"/>
      <c r="H37" s="15">
        <v>0</v>
      </c>
      <c r="I37" s="16">
        <f t="shared" si="0"/>
        <v>0</v>
      </c>
      <c r="J37" s="93" t="s">
        <v>95</v>
      </c>
      <c r="L37" s="78" t="s">
        <v>240</v>
      </c>
    </row>
    <row r="38" spans="1:12" ht="24.75" thickBot="1" x14ac:dyDescent="0.3">
      <c r="A38" s="6" t="s">
        <v>26</v>
      </c>
      <c r="B38" s="42">
        <v>2</v>
      </c>
      <c r="C38" s="3">
        <v>2</v>
      </c>
      <c r="D38" s="36">
        <v>2</v>
      </c>
      <c r="E38" s="44">
        <f t="shared" si="5"/>
        <v>1</v>
      </c>
      <c r="F38" s="75" t="s">
        <v>399</v>
      </c>
      <c r="G38" s="59"/>
      <c r="H38" s="15">
        <v>0</v>
      </c>
      <c r="I38" s="16">
        <f t="shared" si="0"/>
        <v>0</v>
      </c>
      <c r="J38" s="51" t="s">
        <v>97</v>
      </c>
      <c r="L38" s="79" t="s">
        <v>228</v>
      </c>
    </row>
    <row r="39" spans="1:12" ht="60.75" thickBot="1" x14ac:dyDescent="0.3">
      <c r="A39" s="6" t="s">
        <v>27</v>
      </c>
      <c r="B39" s="42">
        <v>2</v>
      </c>
      <c r="C39" s="3">
        <v>2</v>
      </c>
      <c r="D39" s="36">
        <v>0</v>
      </c>
      <c r="E39" s="44">
        <f t="shared" si="5"/>
        <v>0</v>
      </c>
      <c r="F39" s="51"/>
      <c r="G39" s="59"/>
      <c r="H39" s="15">
        <v>0</v>
      </c>
      <c r="I39" s="16">
        <f t="shared" si="0"/>
        <v>0</v>
      </c>
      <c r="J39" s="51"/>
      <c r="L39" s="81" t="s">
        <v>242</v>
      </c>
    </row>
    <row r="40" spans="1:12" s="17" customFormat="1" ht="32.25" thickBot="1" x14ac:dyDescent="0.3">
      <c r="A40" s="23" t="s">
        <v>28</v>
      </c>
      <c r="B40" s="24">
        <v>8</v>
      </c>
      <c r="C40" s="24">
        <f>SUM(C41:C44)</f>
        <v>8</v>
      </c>
      <c r="D40" s="24">
        <f>SUM(D41:D44)</f>
        <v>8</v>
      </c>
      <c r="E40" s="25">
        <f>(D40/B40)</f>
        <v>1</v>
      </c>
      <c r="F40" s="24" t="str">
        <f>IF(E40&gt;=0.5,"Đạt","Không đạt")</f>
        <v>Đạt</v>
      </c>
      <c r="G40" s="24">
        <f>SUM(G41:G44)</f>
        <v>0</v>
      </c>
      <c r="H40" s="24">
        <f>SUM(H41:H44)</f>
        <v>7</v>
      </c>
      <c r="I40" s="26">
        <f t="shared" si="0"/>
        <v>0.875</v>
      </c>
      <c r="J40" s="48" t="str">
        <f>IF(I40&gt;=0.5,"Đạt","Không đạt")</f>
        <v>Đạt</v>
      </c>
      <c r="L40" s="83"/>
    </row>
    <row r="41" spans="1:12" ht="60.75" thickBot="1" x14ac:dyDescent="0.3">
      <c r="A41" s="6" t="s">
        <v>29</v>
      </c>
      <c r="B41" s="42">
        <v>2</v>
      </c>
      <c r="C41" s="3">
        <v>2</v>
      </c>
      <c r="D41" s="36">
        <v>2</v>
      </c>
      <c r="E41" s="44">
        <f t="shared" ref="E41:E44" si="6">(D41/B41)</f>
        <v>1</v>
      </c>
      <c r="F41" s="4"/>
      <c r="G41" s="59"/>
      <c r="H41" s="15">
        <v>2</v>
      </c>
      <c r="I41" s="16">
        <f t="shared" si="0"/>
        <v>1</v>
      </c>
      <c r="J41" s="51" t="s">
        <v>98</v>
      </c>
      <c r="L41" s="6" t="s">
        <v>229</v>
      </c>
    </row>
    <row r="42" spans="1:12" ht="48.75" thickBot="1" x14ac:dyDescent="0.3">
      <c r="A42" s="6" t="s">
        <v>30</v>
      </c>
      <c r="B42" s="42">
        <v>2</v>
      </c>
      <c r="C42" s="3">
        <v>2</v>
      </c>
      <c r="D42" s="36">
        <v>2</v>
      </c>
      <c r="E42" s="44">
        <f t="shared" si="6"/>
        <v>1</v>
      </c>
      <c r="F42" s="4"/>
      <c r="G42" s="59"/>
      <c r="H42" s="15">
        <v>1</v>
      </c>
      <c r="I42" s="16">
        <f t="shared" si="0"/>
        <v>0.5</v>
      </c>
      <c r="J42" s="51" t="s">
        <v>407</v>
      </c>
      <c r="L42" s="78" t="s">
        <v>243</v>
      </c>
    </row>
    <row r="43" spans="1:12" ht="48.75" thickBot="1" x14ac:dyDescent="0.3">
      <c r="A43" s="6" t="s">
        <v>31</v>
      </c>
      <c r="B43" s="42">
        <v>2</v>
      </c>
      <c r="C43" s="3">
        <v>2</v>
      </c>
      <c r="D43" s="36">
        <v>2</v>
      </c>
      <c r="E43" s="44">
        <f t="shared" si="6"/>
        <v>1</v>
      </c>
      <c r="F43" s="4"/>
      <c r="G43" s="59"/>
      <c r="H43" s="15">
        <v>2</v>
      </c>
      <c r="I43" s="16">
        <f t="shared" si="0"/>
        <v>1</v>
      </c>
      <c r="J43" s="89" t="s">
        <v>101</v>
      </c>
      <c r="L43" s="6" t="s">
        <v>100</v>
      </c>
    </row>
    <row r="44" spans="1:12" ht="48.75" thickBot="1" x14ac:dyDescent="0.3">
      <c r="A44" s="6" t="s">
        <v>32</v>
      </c>
      <c r="B44" s="42">
        <v>2</v>
      </c>
      <c r="C44" s="3">
        <v>2</v>
      </c>
      <c r="D44" s="36">
        <v>2</v>
      </c>
      <c r="E44" s="44">
        <f t="shared" si="6"/>
        <v>1</v>
      </c>
      <c r="F44" s="4"/>
      <c r="G44" s="59"/>
      <c r="H44" s="15">
        <v>2</v>
      </c>
      <c r="I44" s="16">
        <f t="shared" si="0"/>
        <v>1</v>
      </c>
      <c r="J44" s="51" t="s">
        <v>101</v>
      </c>
      <c r="L44" s="6" t="s">
        <v>100</v>
      </c>
    </row>
    <row r="45" spans="1:12" s="17" customFormat="1" ht="48" thickBot="1" x14ac:dyDescent="0.3">
      <c r="A45" s="23" t="s">
        <v>66</v>
      </c>
      <c r="B45" s="24">
        <f>SUM(B46:B47)</f>
        <v>4</v>
      </c>
      <c r="C45" s="24">
        <f>SUM(C46:C47)</f>
        <v>4</v>
      </c>
      <c r="D45" s="24">
        <f>SUM(D46:D47)</f>
        <v>4</v>
      </c>
      <c r="E45" s="25">
        <f>(D45/B45)</f>
        <v>1</v>
      </c>
      <c r="F45" s="24" t="str">
        <f>IF(E45&gt;=0.5,"Đạt","Không đạt")</f>
        <v>Đạt</v>
      </c>
      <c r="G45" s="24">
        <f>SUM(G46:G47)</f>
        <v>0</v>
      </c>
      <c r="H45" s="24">
        <f>SUM(H46:H47)</f>
        <v>4</v>
      </c>
      <c r="I45" s="26">
        <f t="shared" si="0"/>
        <v>1</v>
      </c>
      <c r="J45" s="48" t="str">
        <f>IF(I45&gt;=0.5,"Đạt","Không đạt")</f>
        <v>Đạt</v>
      </c>
      <c r="L45" s="51"/>
    </row>
    <row r="46" spans="1:12" ht="60.75" thickBot="1" x14ac:dyDescent="0.3">
      <c r="A46" s="6" t="s">
        <v>33</v>
      </c>
      <c r="B46" s="42">
        <v>2</v>
      </c>
      <c r="C46" s="3">
        <v>2</v>
      </c>
      <c r="D46" s="36">
        <v>2</v>
      </c>
      <c r="E46" s="44">
        <f t="shared" ref="E46:E47" si="7">(D46/B46)</f>
        <v>1</v>
      </c>
      <c r="F46" s="4"/>
      <c r="G46" s="59"/>
      <c r="H46" s="15">
        <v>2</v>
      </c>
      <c r="I46" s="16">
        <f t="shared" si="0"/>
        <v>1</v>
      </c>
      <c r="J46" s="51" t="s">
        <v>205</v>
      </c>
      <c r="L46" s="6" t="s">
        <v>230</v>
      </c>
    </row>
    <row r="47" spans="1:12" ht="60.75" thickBot="1" x14ac:dyDescent="0.3">
      <c r="A47" s="6" t="s">
        <v>34</v>
      </c>
      <c r="B47" s="42">
        <v>2</v>
      </c>
      <c r="C47" s="3">
        <v>2</v>
      </c>
      <c r="D47" s="36">
        <v>2</v>
      </c>
      <c r="E47" s="44">
        <f t="shared" si="7"/>
        <v>1</v>
      </c>
      <c r="F47" s="4"/>
      <c r="G47" s="59"/>
      <c r="H47" s="15">
        <v>2</v>
      </c>
      <c r="I47" s="16">
        <f t="shared" si="0"/>
        <v>1</v>
      </c>
      <c r="J47" s="51" t="s">
        <v>205</v>
      </c>
      <c r="L47" s="6" t="s">
        <v>230</v>
      </c>
    </row>
    <row r="48" spans="1:12" s="17" customFormat="1" ht="32.25" thickBot="1" x14ac:dyDescent="0.3">
      <c r="A48" s="23" t="s">
        <v>65</v>
      </c>
      <c r="B48" s="24">
        <f>SUM(B49:B50)</f>
        <v>4</v>
      </c>
      <c r="C48" s="24">
        <f>SUM(C49:C50)</f>
        <v>4</v>
      </c>
      <c r="D48" s="24">
        <f>SUM(D49:D50)</f>
        <v>4</v>
      </c>
      <c r="E48" s="25">
        <f>(D48/B48)</f>
        <v>1</v>
      </c>
      <c r="F48" s="24" t="str">
        <f>IF(E48&gt;=0.5,"Đạt","Không đạt")</f>
        <v>Đạt</v>
      </c>
      <c r="G48" s="24">
        <f>SUM(G49:G50)</f>
        <v>0</v>
      </c>
      <c r="H48" s="24">
        <f>SUM(H49:H50)</f>
        <v>4</v>
      </c>
      <c r="I48" s="26">
        <f t="shared" si="0"/>
        <v>1</v>
      </c>
      <c r="J48" s="48" t="str">
        <f>IF(I48&gt;=0.5,"Đạt","Không đạt")</f>
        <v>Đạt</v>
      </c>
      <c r="L48" s="51"/>
    </row>
    <row r="49" spans="1:12" ht="36.75" thickBot="1" x14ac:dyDescent="0.3">
      <c r="A49" s="6" t="s">
        <v>35</v>
      </c>
      <c r="B49" s="42">
        <v>2</v>
      </c>
      <c r="C49" s="3">
        <v>2</v>
      </c>
      <c r="D49" s="36">
        <v>2</v>
      </c>
      <c r="E49" s="44">
        <f t="shared" ref="E49:E50" si="8">(D49/B49)</f>
        <v>1</v>
      </c>
      <c r="F49" s="4"/>
      <c r="G49" s="59"/>
      <c r="H49" s="15">
        <v>2</v>
      </c>
      <c r="I49" s="16">
        <f t="shared" si="0"/>
        <v>1</v>
      </c>
      <c r="J49" s="51" t="s">
        <v>121</v>
      </c>
      <c r="L49" s="6" t="s">
        <v>231</v>
      </c>
    </row>
    <row r="50" spans="1:12" ht="28.5" thickBot="1" x14ac:dyDescent="0.3">
      <c r="A50" s="4" t="s">
        <v>36</v>
      </c>
      <c r="B50" s="42">
        <v>2</v>
      </c>
      <c r="C50" s="3">
        <v>2</v>
      </c>
      <c r="D50" s="36">
        <v>2</v>
      </c>
      <c r="E50" s="44">
        <f t="shared" si="8"/>
        <v>1</v>
      </c>
      <c r="F50" s="4"/>
      <c r="G50" s="59"/>
      <c r="H50" s="15">
        <v>2</v>
      </c>
      <c r="I50" s="16">
        <f t="shared" si="0"/>
        <v>1</v>
      </c>
      <c r="J50" s="51" t="s">
        <v>122</v>
      </c>
      <c r="L50" s="6" t="s">
        <v>232</v>
      </c>
    </row>
    <row r="51" spans="1:12" s="17" customFormat="1" ht="48" thickBot="1" x14ac:dyDescent="0.3">
      <c r="A51" s="23" t="s">
        <v>67</v>
      </c>
      <c r="B51" s="24">
        <f>SUM(B52:B53)</f>
        <v>4</v>
      </c>
      <c r="C51" s="24">
        <f>SUM(C52:C53)</f>
        <v>4</v>
      </c>
      <c r="D51" s="24">
        <f>SUM(D52:D53)</f>
        <v>3</v>
      </c>
      <c r="E51" s="25">
        <f>(D51/B51)</f>
        <v>0.75</v>
      </c>
      <c r="F51" s="24" t="str">
        <f>IF(E51&gt;=0.5,"Đạt","Không đạt")</f>
        <v>Đạt</v>
      </c>
      <c r="G51" s="24">
        <f>SUM(G52:G53)</f>
        <v>0</v>
      </c>
      <c r="H51" s="24">
        <f>SUM(H52:H53)</f>
        <v>2</v>
      </c>
      <c r="I51" s="26">
        <f t="shared" si="0"/>
        <v>0.5</v>
      </c>
      <c r="J51" s="48" t="str">
        <f>IF(I51&gt;=0.5,"Đạt","Không đạt")</f>
        <v>Đạt</v>
      </c>
      <c r="L51" s="51"/>
    </row>
    <row r="52" spans="1:12" ht="48.75" thickBot="1" x14ac:dyDescent="0.3">
      <c r="A52" s="6" t="s">
        <v>37</v>
      </c>
      <c r="B52" s="42">
        <v>2</v>
      </c>
      <c r="C52" s="3">
        <v>2</v>
      </c>
      <c r="D52" s="36">
        <v>2</v>
      </c>
      <c r="E52" s="44">
        <f t="shared" ref="E52:E53" si="9">(D52/B52)</f>
        <v>1</v>
      </c>
      <c r="F52" s="4"/>
      <c r="G52" s="59"/>
      <c r="H52" s="15">
        <v>1</v>
      </c>
      <c r="I52" s="16">
        <f t="shared" si="0"/>
        <v>0.5</v>
      </c>
      <c r="J52" s="51" t="s">
        <v>408</v>
      </c>
      <c r="L52" s="79" t="s">
        <v>233</v>
      </c>
    </row>
    <row r="53" spans="1:12" ht="60.75" thickBot="1" x14ac:dyDescent="0.3">
      <c r="A53" s="6" t="s">
        <v>38</v>
      </c>
      <c r="B53" s="42">
        <v>2</v>
      </c>
      <c r="C53" s="3">
        <v>2</v>
      </c>
      <c r="D53" s="36">
        <v>1</v>
      </c>
      <c r="E53" s="44">
        <f t="shared" si="9"/>
        <v>0.5</v>
      </c>
      <c r="F53" s="4"/>
      <c r="G53" s="59"/>
      <c r="H53" s="15">
        <v>1</v>
      </c>
      <c r="I53" s="16">
        <f t="shared" si="0"/>
        <v>0.5</v>
      </c>
      <c r="J53" s="51" t="s">
        <v>408</v>
      </c>
      <c r="L53" s="81" t="s">
        <v>244</v>
      </c>
    </row>
    <row r="54" spans="1:12" s="17" customFormat="1" ht="48" thickBot="1" x14ac:dyDescent="0.3">
      <c r="A54" s="27" t="s">
        <v>68</v>
      </c>
      <c r="B54" s="24">
        <f>SUM(B55:B58)</f>
        <v>8</v>
      </c>
      <c r="C54" s="24">
        <f>SUM(C55:C58)</f>
        <v>8</v>
      </c>
      <c r="D54" s="24">
        <f>SUM(D55:D58)</f>
        <v>8</v>
      </c>
      <c r="E54" s="25">
        <f>(D54/B54)</f>
        <v>1</v>
      </c>
      <c r="F54" s="24" t="str">
        <f>IF(E54&gt;=0.5,"Đạt","Không đạt")</f>
        <v>Đạt</v>
      </c>
      <c r="G54" s="24">
        <f>SUM(G55:G58)</f>
        <v>0</v>
      </c>
      <c r="H54" s="24">
        <f>SUM(H55:H58)</f>
        <v>8</v>
      </c>
      <c r="I54" s="26">
        <f t="shared" si="0"/>
        <v>1</v>
      </c>
      <c r="J54" s="48" t="str">
        <f>IF(I54&gt;=0.5,"Đạt","Không đạt")</f>
        <v>Đạt</v>
      </c>
      <c r="L54" s="83"/>
    </row>
    <row r="55" spans="1:12" ht="48.75" thickBot="1" x14ac:dyDescent="0.3">
      <c r="A55" s="6" t="s">
        <v>39</v>
      </c>
      <c r="B55" s="42">
        <v>2</v>
      </c>
      <c r="C55" s="3">
        <v>2</v>
      </c>
      <c r="D55" s="36">
        <v>2</v>
      </c>
      <c r="E55" s="44">
        <f t="shared" ref="E55:E58" si="10">(D55/B55)</f>
        <v>1</v>
      </c>
      <c r="F55" s="4" t="s">
        <v>400</v>
      </c>
      <c r="G55" s="59"/>
      <c r="H55" s="15">
        <v>2</v>
      </c>
      <c r="I55" s="16">
        <f t="shared" si="0"/>
        <v>1</v>
      </c>
      <c r="J55" s="89" t="s">
        <v>207</v>
      </c>
      <c r="L55" s="78" t="s">
        <v>245</v>
      </c>
    </row>
    <row r="56" spans="1:12" ht="60.75" thickBot="1" x14ac:dyDescent="0.3">
      <c r="A56" s="6" t="s">
        <v>40</v>
      </c>
      <c r="B56" s="42">
        <v>2</v>
      </c>
      <c r="C56" s="3">
        <v>2</v>
      </c>
      <c r="D56" s="36">
        <v>2</v>
      </c>
      <c r="E56" s="44">
        <f t="shared" si="10"/>
        <v>1</v>
      </c>
      <c r="F56" s="4" t="s">
        <v>401</v>
      </c>
      <c r="G56" s="59"/>
      <c r="H56" s="15">
        <v>2</v>
      </c>
      <c r="I56" s="16">
        <f t="shared" si="0"/>
        <v>1</v>
      </c>
      <c r="J56" s="62" t="s">
        <v>208</v>
      </c>
      <c r="L56" s="88" t="s">
        <v>246</v>
      </c>
    </row>
    <row r="57" spans="1:12" ht="60.75" thickBot="1" x14ac:dyDescent="0.3">
      <c r="A57" s="6" t="s">
        <v>41</v>
      </c>
      <c r="B57" s="42">
        <v>2</v>
      </c>
      <c r="C57" s="3">
        <v>2</v>
      </c>
      <c r="D57" s="36">
        <v>2</v>
      </c>
      <c r="E57" s="44">
        <f t="shared" si="10"/>
        <v>1</v>
      </c>
      <c r="F57" s="4"/>
      <c r="G57" s="59"/>
      <c r="H57" s="15">
        <v>2</v>
      </c>
      <c r="I57" s="16">
        <f t="shared" si="0"/>
        <v>1</v>
      </c>
      <c r="J57" s="62" t="s">
        <v>209</v>
      </c>
      <c r="L57" s="78" t="s">
        <v>247</v>
      </c>
    </row>
    <row r="58" spans="1:12" ht="48.75" thickBot="1" x14ac:dyDescent="0.3">
      <c r="A58" s="6" t="s">
        <v>42</v>
      </c>
      <c r="B58" s="42">
        <v>2</v>
      </c>
      <c r="C58" s="3">
        <v>2</v>
      </c>
      <c r="D58" s="36">
        <v>2</v>
      </c>
      <c r="E58" s="44">
        <f t="shared" si="10"/>
        <v>1</v>
      </c>
      <c r="F58" s="4" t="s">
        <v>402</v>
      </c>
      <c r="G58" s="59"/>
      <c r="H58" s="15">
        <v>2</v>
      </c>
      <c r="I58" s="16">
        <f t="shared" si="0"/>
        <v>1</v>
      </c>
      <c r="J58" s="62" t="s">
        <v>105</v>
      </c>
      <c r="L58" s="6" t="s">
        <v>234</v>
      </c>
    </row>
    <row r="59" spans="1:12"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0</v>
      </c>
      <c r="H59" s="24">
        <f>SUM(H60:H61)</f>
        <v>3</v>
      </c>
      <c r="I59" s="26">
        <f t="shared" si="0"/>
        <v>0.75</v>
      </c>
      <c r="J59" s="24" t="str">
        <f>IF(I59&gt;=0.5,"Đạt","Không đạt")</f>
        <v>Đạt</v>
      </c>
      <c r="L59" s="51"/>
    </row>
    <row r="60" spans="1:12" ht="48.75" thickBot="1" x14ac:dyDescent="0.3">
      <c r="A60" s="6" t="s">
        <v>43</v>
      </c>
      <c r="B60" s="42">
        <v>2</v>
      </c>
      <c r="C60" s="14">
        <v>2</v>
      </c>
      <c r="D60" s="36">
        <v>2</v>
      </c>
      <c r="E60" s="44">
        <f t="shared" ref="E60:E61" si="11">(D60/B60)</f>
        <v>1</v>
      </c>
      <c r="F60" s="4"/>
      <c r="G60" s="59"/>
      <c r="H60" s="15">
        <v>2</v>
      </c>
      <c r="I60" s="16">
        <f t="shared" si="0"/>
        <v>1</v>
      </c>
      <c r="J60" s="51" t="s">
        <v>106</v>
      </c>
      <c r="L60" s="6" t="s">
        <v>235</v>
      </c>
    </row>
    <row r="61" spans="1:12" ht="36.75" thickBot="1" x14ac:dyDescent="0.3">
      <c r="A61" s="6" t="s">
        <v>44</v>
      </c>
      <c r="B61" s="42">
        <v>2</v>
      </c>
      <c r="C61" s="14">
        <v>2</v>
      </c>
      <c r="D61" s="36">
        <v>2</v>
      </c>
      <c r="E61" s="44">
        <f t="shared" si="11"/>
        <v>1</v>
      </c>
      <c r="F61" s="4"/>
      <c r="G61" s="59"/>
      <c r="H61" s="15">
        <v>1</v>
      </c>
      <c r="I61" s="16">
        <f t="shared" si="0"/>
        <v>0.5</v>
      </c>
      <c r="J61" s="51" t="s">
        <v>409</v>
      </c>
      <c r="L61" s="79" t="s">
        <v>109</v>
      </c>
    </row>
    <row r="62" spans="1:12" s="17" customFormat="1" ht="32.25" thickBot="1" x14ac:dyDescent="0.3">
      <c r="A62" s="28" t="s">
        <v>64</v>
      </c>
      <c r="B62" s="24">
        <f>SUM(B63:B64)</f>
        <v>4</v>
      </c>
      <c r="C62" s="24">
        <f>SUM(C63:C64)</f>
        <v>4</v>
      </c>
      <c r="D62" s="24">
        <f>SUM(D63:D64)</f>
        <v>3</v>
      </c>
      <c r="E62" s="25">
        <f>(D62/B62)</f>
        <v>0.75</v>
      </c>
      <c r="F62" s="24" t="str">
        <f>IF(E62&gt;=0.5,"Đạt","Không đạt")</f>
        <v>Đạt</v>
      </c>
      <c r="G62" s="24">
        <f>SUM(G63:G64)</f>
        <v>0</v>
      </c>
      <c r="H62" s="24">
        <f>SUM(H63:H64)</f>
        <v>2</v>
      </c>
      <c r="I62" s="26">
        <f t="shared" si="0"/>
        <v>0.5</v>
      </c>
      <c r="J62" s="24" t="str">
        <f>IF(I62&gt;=0.5,"Đạt","Không đạt")</f>
        <v>Đạt</v>
      </c>
      <c r="L62" s="51"/>
    </row>
    <row r="63" spans="1:12" ht="84.75" thickBot="1" x14ac:dyDescent="0.3">
      <c r="A63" s="9" t="s">
        <v>45</v>
      </c>
      <c r="B63" s="42">
        <v>2</v>
      </c>
      <c r="C63" s="14">
        <v>2</v>
      </c>
      <c r="D63" s="36">
        <v>2</v>
      </c>
      <c r="E63" s="44">
        <f t="shared" ref="E63:E64" si="12">(D63/B63)</f>
        <v>1</v>
      </c>
      <c r="F63" s="4"/>
      <c r="G63" s="59"/>
      <c r="H63" s="15">
        <v>1</v>
      </c>
      <c r="I63" s="16">
        <f t="shared" si="0"/>
        <v>0.5</v>
      </c>
      <c r="J63" s="62" t="s">
        <v>410</v>
      </c>
      <c r="L63" s="79" t="s">
        <v>236</v>
      </c>
    </row>
    <row r="64" spans="1:12" ht="108.75" thickBot="1" x14ac:dyDescent="0.3">
      <c r="A64" s="9" t="s">
        <v>46</v>
      </c>
      <c r="B64" s="42">
        <v>2</v>
      </c>
      <c r="C64" s="14">
        <v>2</v>
      </c>
      <c r="D64" s="36">
        <v>1</v>
      </c>
      <c r="E64" s="44">
        <f t="shared" si="12"/>
        <v>0.5</v>
      </c>
      <c r="F64" s="6"/>
      <c r="G64" s="59"/>
      <c r="H64" s="15">
        <v>1</v>
      </c>
      <c r="I64" s="16">
        <f t="shared" si="0"/>
        <v>0.5</v>
      </c>
      <c r="J64" s="51" t="s">
        <v>213</v>
      </c>
      <c r="L64" s="81" t="s">
        <v>248</v>
      </c>
    </row>
    <row r="65" spans="1:12" s="17" customFormat="1" ht="48" customHeight="1" thickBot="1" x14ac:dyDescent="0.3">
      <c r="A65" s="29" t="s">
        <v>47</v>
      </c>
      <c r="B65" s="21">
        <f>SUM(B66,B71,B74)</f>
        <v>16</v>
      </c>
      <c r="C65" s="21">
        <f>SUM(C66,C71,C74)</f>
        <v>16</v>
      </c>
      <c r="D65" s="21">
        <f>SUM(D66,D71,D74)</f>
        <v>13</v>
      </c>
      <c r="E65" s="22">
        <f>(D65/B65)</f>
        <v>0.8125</v>
      </c>
      <c r="F65" s="40" t="str">
        <f>IF(E65&gt;=0.5,"Đạt","Không đạt")</f>
        <v>Đạt</v>
      </c>
      <c r="G65" s="21">
        <f>SUM(G66,G71,G74)</f>
        <v>0</v>
      </c>
      <c r="H65" s="21">
        <f>SUM(H66,H71,H74)</f>
        <v>7</v>
      </c>
      <c r="I65" s="22">
        <f t="shared" si="0"/>
        <v>0.4375</v>
      </c>
      <c r="J65" s="40" t="str">
        <f>IF(I65&gt;=0.5,"Đạt","Không đạt")</f>
        <v>Không đạt</v>
      </c>
      <c r="L65" s="83"/>
    </row>
    <row r="66" spans="1:12" s="17" customFormat="1" ht="32.25" thickBot="1" x14ac:dyDescent="0.3">
      <c r="A66" s="28" t="s">
        <v>48</v>
      </c>
      <c r="B66" s="24">
        <f>SUM(B67:B70)</f>
        <v>8</v>
      </c>
      <c r="C66" s="24">
        <f>SUM(C67:C70)</f>
        <v>8</v>
      </c>
      <c r="D66" s="24">
        <f>SUM(D67:D70)</f>
        <v>7</v>
      </c>
      <c r="E66" s="25">
        <f>(D66/B66)</f>
        <v>0.875</v>
      </c>
      <c r="F66" s="24" t="str">
        <f>IF(E66&gt;=0.5,"Đạt","Không đạt")</f>
        <v>Đạt</v>
      </c>
      <c r="G66" s="24">
        <f>SUM(G67:G70)</f>
        <v>0</v>
      </c>
      <c r="H66" s="24">
        <f>SUM(H67:H70)</f>
        <v>1</v>
      </c>
      <c r="I66" s="26">
        <f t="shared" si="0"/>
        <v>0.125</v>
      </c>
      <c r="J66" s="24" t="str">
        <f>IF(I66&gt;=0.5,"Đạt","Không đạt")</f>
        <v>Không đạt</v>
      </c>
      <c r="L66"/>
    </row>
    <row r="67" spans="1:12" ht="72.75" thickBot="1" x14ac:dyDescent="0.3">
      <c r="A67" s="9" t="s">
        <v>49</v>
      </c>
      <c r="B67" s="42">
        <v>2</v>
      </c>
      <c r="C67" s="14">
        <v>2</v>
      </c>
      <c r="D67" s="36">
        <v>1</v>
      </c>
      <c r="E67" s="44">
        <f t="shared" ref="E67:E70" si="13">(D67/B67)</f>
        <v>0.5</v>
      </c>
      <c r="F67" s="4"/>
      <c r="G67" s="59"/>
      <c r="H67" s="15">
        <v>1</v>
      </c>
      <c r="I67" s="16">
        <f t="shared" si="0"/>
        <v>0.5</v>
      </c>
      <c r="J67" s="51" t="s">
        <v>214</v>
      </c>
      <c r="L67" s="6" t="s">
        <v>111</v>
      </c>
    </row>
    <row r="68" spans="1:12" ht="48.75" thickBot="1" x14ac:dyDescent="0.3">
      <c r="A68" s="9" t="s">
        <v>50</v>
      </c>
      <c r="B68" s="42">
        <v>2</v>
      </c>
      <c r="C68" s="14">
        <v>2</v>
      </c>
      <c r="D68" s="36">
        <v>2</v>
      </c>
      <c r="E68" s="44">
        <f t="shared" si="13"/>
        <v>1</v>
      </c>
      <c r="F68" s="6" t="s">
        <v>403</v>
      </c>
      <c r="G68" s="59"/>
      <c r="H68" s="15">
        <v>0</v>
      </c>
      <c r="I68" s="16">
        <f t="shared" si="0"/>
        <v>0</v>
      </c>
      <c r="J68" s="51"/>
      <c r="L68" s="81" t="s">
        <v>250</v>
      </c>
    </row>
    <row r="69" spans="1:12" ht="120.75" thickBot="1" x14ac:dyDescent="0.3">
      <c r="A69" s="9" t="s">
        <v>51</v>
      </c>
      <c r="B69" s="42">
        <v>2</v>
      </c>
      <c r="C69" s="14">
        <v>2</v>
      </c>
      <c r="D69" s="36">
        <v>2</v>
      </c>
      <c r="E69" s="44">
        <f t="shared" si="13"/>
        <v>1</v>
      </c>
      <c r="F69" s="51"/>
      <c r="G69" s="59"/>
      <c r="H69" s="15">
        <v>0</v>
      </c>
      <c r="I69" s="16">
        <f t="shared" si="0"/>
        <v>0</v>
      </c>
      <c r="J69" s="62" t="s">
        <v>215</v>
      </c>
      <c r="L69" s="81" t="s">
        <v>251</v>
      </c>
    </row>
    <row r="70" spans="1:12" ht="84.75" thickBot="1" x14ac:dyDescent="0.3">
      <c r="A70" s="9" t="s">
        <v>52</v>
      </c>
      <c r="B70" s="42">
        <v>2</v>
      </c>
      <c r="C70" s="14">
        <v>2</v>
      </c>
      <c r="D70" s="36">
        <v>2</v>
      </c>
      <c r="E70" s="44">
        <f t="shared" si="13"/>
        <v>1</v>
      </c>
      <c r="F70" s="51"/>
      <c r="G70" s="59"/>
      <c r="H70" s="15">
        <v>0</v>
      </c>
      <c r="I70" s="16">
        <f t="shared" si="0"/>
        <v>0</v>
      </c>
      <c r="J70" s="62" t="s">
        <v>216</v>
      </c>
      <c r="L70" s="81" t="s">
        <v>249</v>
      </c>
    </row>
    <row r="71" spans="1:12" s="17" customFormat="1" ht="48" thickBot="1" x14ac:dyDescent="0.3">
      <c r="A71" s="28" t="s">
        <v>63</v>
      </c>
      <c r="B71" s="24">
        <f>SUM(B72:B73)</f>
        <v>4</v>
      </c>
      <c r="C71" s="24">
        <f>SUM(C72:C73)</f>
        <v>4</v>
      </c>
      <c r="D71" s="24">
        <f>SUM(D72:D73)</f>
        <v>4</v>
      </c>
      <c r="E71" s="25">
        <f>(D71/B71)</f>
        <v>1</v>
      </c>
      <c r="F71" s="24" t="str">
        <f>IF(E71&gt;=0.5,"Đạt","Không đạt")</f>
        <v>Đạt</v>
      </c>
      <c r="G71" s="24">
        <f>SUM(G72:G73)</f>
        <v>0</v>
      </c>
      <c r="H71" s="24">
        <f>SUM(H72:H73)</f>
        <v>2</v>
      </c>
      <c r="I71" s="26">
        <f t="shared" si="0"/>
        <v>0.5</v>
      </c>
      <c r="J71" s="24" t="str">
        <f>IF(I71&gt;=0.5,"Đạt","Không đạt")</f>
        <v>Đạt</v>
      </c>
      <c r="L71" s="51"/>
    </row>
    <row r="72" spans="1:12" ht="60.75" thickBot="1" x14ac:dyDescent="0.3">
      <c r="A72" s="9" t="s">
        <v>53</v>
      </c>
      <c r="B72" s="42">
        <v>2</v>
      </c>
      <c r="C72" s="14">
        <v>2</v>
      </c>
      <c r="D72" s="36">
        <v>2</v>
      </c>
      <c r="E72" s="44">
        <f t="shared" ref="E72:E73" si="14">(D72/B72)</f>
        <v>1</v>
      </c>
      <c r="F72" s="4"/>
      <c r="G72" s="59"/>
      <c r="H72" s="15">
        <v>2</v>
      </c>
      <c r="I72" s="16">
        <f t="shared" si="0"/>
        <v>1</v>
      </c>
      <c r="J72" s="62" t="s">
        <v>116</v>
      </c>
      <c r="L72" s="78" t="s">
        <v>252</v>
      </c>
    </row>
    <row r="73" spans="1:12" ht="48.75" thickBot="1" x14ac:dyDescent="0.3">
      <c r="A73" s="9" t="s">
        <v>54</v>
      </c>
      <c r="B73" s="42">
        <v>2</v>
      </c>
      <c r="C73" s="14">
        <v>2</v>
      </c>
      <c r="D73" s="36">
        <v>2</v>
      </c>
      <c r="E73" s="44">
        <f t="shared" si="14"/>
        <v>1</v>
      </c>
      <c r="F73" s="4"/>
      <c r="G73" s="59">
        <v>0</v>
      </c>
      <c r="H73" s="15">
        <v>0</v>
      </c>
      <c r="I73" s="16">
        <f t="shared" si="0"/>
        <v>0</v>
      </c>
      <c r="J73" s="51"/>
      <c r="L73" s="78" t="s">
        <v>253</v>
      </c>
    </row>
    <row r="74" spans="1:12" s="17" customFormat="1" ht="32.25" thickBot="1" x14ac:dyDescent="0.3">
      <c r="A74" s="28" t="s">
        <v>62</v>
      </c>
      <c r="B74" s="24">
        <f>SUM(B75:B76)</f>
        <v>4</v>
      </c>
      <c r="C74" s="24">
        <f>SUM(C75:C76)</f>
        <v>4</v>
      </c>
      <c r="D74" s="24">
        <f>SUM(D75:D76)</f>
        <v>2</v>
      </c>
      <c r="E74" s="25">
        <f>(D74/B74)</f>
        <v>0.5</v>
      </c>
      <c r="F74" s="24" t="str">
        <f>IF(E74&gt;=0.5,"Đạt","Không đạt")</f>
        <v>Đạt</v>
      </c>
      <c r="G74" s="24">
        <f>SUM(G75:G76)</f>
        <v>0</v>
      </c>
      <c r="H74" s="24">
        <f>SUM(H75:H76)</f>
        <v>4</v>
      </c>
      <c r="I74" s="26">
        <f t="shared" si="0"/>
        <v>1</v>
      </c>
      <c r="J74" s="24" t="str">
        <f>IF(I74&gt;=0.5,"Đạt","Không đạt")</f>
        <v>Đạt</v>
      </c>
      <c r="L74" s="51"/>
    </row>
    <row r="75" spans="1:12" ht="36.75" thickBot="1" x14ac:dyDescent="0.3">
      <c r="A75" s="9" t="s">
        <v>55</v>
      </c>
      <c r="B75" s="42">
        <v>2</v>
      </c>
      <c r="C75" s="14">
        <v>2</v>
      </c>
      <c r="D75" s="36">
        <v>2</v>
      </c>
      <c r="E75" s="44">
        <f t="shared" ref="E75:E76" si="15">(D75/B75)</f>
        <v>1</v>
      </c>
      <c r="F75" s="90" t="s">
        <v>404</v>
      </c>
      <c r="G75" s="59"/>
      <c r="H75" s="15">
        <v>2</v>
      </c>
      <c r="I75" s="16">
        <f t="shared" si="0"/>
        <v>1</v>
      </c>
      <c r="J75" s="51" t="s">
        <v>120</v>
      </c>
      <c r="L75" s="78" t="s">
        <v>254</v>
      </c>
    </row>
    <row r="76" spans="1:12" ht="60.75" thickBot="1" x14ac:dyDescent="0.3">
      <c r="A76" s="9" t="s">
        <v>56</v>
      </c>
      <c r="B76" s="42">
        <v>2</v>
      </c>
      <c r="C76" s="14">
        <v>2</v>
      </c>
      <c r="D76" s="36">
        <v>0</v>
      </c>
      <c r="E76" s="44">
        <f t="shared" si="15"/>
        <v>0</v>
      </c>
      <c r="F76" s="99"/>
      <c r="G76" s="59"/>
      <c r="H76" s="15">
        <v>2</v>
      </c>
      <c r="I76" s="16">
        <f t="shared" si="0"/>
        <v>1</v>
      </c>
      <c r="J76" s="51" t="s">
        <v>397</v>
      </c>
      <c r="L76" s="6" t="s">
        <v>119</v>
      </c>
    </row>
    <row r="77" spans="1:12" ht="16.5" thickBot="1" x14ac:dyDescent="0.3">
      <c r="A77" s="10" t="s">
        <v>57</v>
      </c>
      <c r="B77" s="41">
        <f>SUM(B15,B29,B65)</f>
        <v>88</v>
      </c>
      <c r="C77" s="5">
        <f>SUM(C15,C29,C65)</f>
        <v>88</v>
      </c>
      <c r="D77" s="12">
        <f>SUM(D15,D29,D65)</f>
        <v>77</v>
      </c>
      <c r="E77" s="56">
        <f>(D77/B77)</f>
        <v>0.875</v>
      </c>
      <c r="F77" s="3"/>
      <c r="G77" s="58">
        <f>SUM(G15,G29,G65)</f>
        <v>0</v>
      </c>
      <c r="H77" s="12">
        <f>SUM(H15,H29,H65)</f>
        <v>61</v>
      </c>
      <c r="I77" s="56">
        <f t="shared" si="0"/>
        <v>0.69318181818181823</v>
      </c>
      <c r="J77" s="3"/>
    </row>
    <row r="78" spans="1:12" ht="16.5" thickBot="1" x14ac:dyDescent="0.3">
      <c r="A78" s="10" t="s">
        <v>58</v>
      </c>
      <c r="B78" s="41">
        <v>100</v>
      </c>
      <c r="C78" s="5">
        <f>(C77*B78)/B77</f>
        <v>100</v>
      </c>
      <c r="D78" s="13">
        <f>(D77*B78)/B77</f>
        <v>87.5</v>
      </c>
      <c r="E78" s="56">
        <f>(D78/B78)</f>
        <v>0.875</v>
      </c>
      <c r="F78" s="3"/>
      <c r="G78" s="60">
        <f>(G77/B77)*100</f>
        <v>0</v>
      </c>
      <c r="H78" s="13">
        <f>(H77*B78)/B77</f>
        <v>69.318181818181813</v>
      </c>
      <c r="I78" s="56">
        <f t="shared" si="0"/>
        <v>0.69318181818181812</v>
      </c>
      <c r="J78" s="3"/>
    </row>
    <row r="79" spans="1:12" ht="36" customHeight="1" thickBot="1" x14ac:dyDescent="0.3">
      <c r="A79" s="10" t="s">
        <v>59</v>
      </c>
      <c r="B79" s="11"/>
      <c r="C79" s="11"/>
      <c r="D79" s="116"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17"/>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16"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17"/>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07" t="s">
        <v>74</v>
      </c>
      <c r="B81" s="108"/>
      <c r="C81" s="108"/>
      <c r="D81" s="108"/>
      <c r="E81" s="108"/>
      <c r="H81" s="109" t="s">
        <v>75</v>
      </c>
      <c r="I81" s="110"/>
      <c r="J81" s="110"/>
    </row>
    <row r="85" spans="1:10" ht="15.6" customHeight="1" x14ac:dyDescent="0.25">
      <c r="A85" s="106"/>
      <c r="B85" s="106"/>
      <c r="C85" s="106"/>
      <c r="D85" s="106"/>
      <c r="I85" s="104"/>
      <c r="J85" s="105"/>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0" zoomScale="90" zoomScaleNormal="90" workbookViewId="0">
      <selection activeCell="N30" sqref="N3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s>
  <sheetData>
    <row r="6" spans="1:13" ht="18.75" x14ac:dyDescent="0.25">
      <c r="A6" s="102" t="s">
        <v>60</v>
      </c>
      <c r="B6" s="102"/>
      <c r="C6" s="102"/>
      <c r="D6" s="102"/>
      <c r="E6" s="102"/>
      <c r="F6" s="102"/>
      <c r="G6" s="102"/>
      <c r="H6" s="102"/>
      <c r="I6" s="102"/>
      <c r="J6" s="102"/>
    </row>
    <row r="7" spans="1:13" ht="18.75" x14ac:dyDescent="0.25">
      <c r="A7" s="102" t="s">
        <v>61</v>
      </c>
      <c r="B7" s="102"/>
      <c r="C7" s="102"/>
      <c r="D7" s="102"/>
      <c r="E7" s="102"/>
      <c r="F7" s="102"/>
      <c r="G7" s="102"/>
      <c r="H7" s="102"/>
      <c r="I7" s="102"/>
      <c r="J7" s="102"/>
    </row>
    <row r="8" spans="1:13" ht="16.5" x14ac:dyDescent="0.25">
      <c r="A8" s="103" t="s">
        <v>411</v>
      </c>
      <c r="B8" s="103"/>
      <c r="C8" s="103"/>
      <c r="D8" s="103"/>
      <c r="E8" s="103"/>
      <c r="F8" s="103"/>
      <c r="G8" s="103"/>
      <c r="H8" s="103"/>
      <c r="I8" s="103"/>
      <c r="J8" s="103"/>
    </row>
    <row r="9" spans="1:13" ht="16.5" x14ac:dyDescent="0.25">
      <c r="A9" s="103" t="s">
        <v>154</v>
      </c>
      <c r="B9" s="103"/>
      <c r="C9" s="103"/>
      <c r="D9" s="103"/>
      <c r="E9" s="103"/>
      <c r="F9" s="103"/>
      <c r="G9" s="103"/>
      <c r="H9" s="103"/>
      <c r="I9" s="103"/>
      <c r="J9" s="103"/>
    </row>
    <row r="10" spans="1:13" ht="16.5" x14ac:dyDescent="0.25">
      <c r="A10" s="103" t="s">
        <v>81</v>
      </c>
      <c r="B10" s="103"/>
      <c r="C10" s="103"/>
      <c r="D10" s="103"/>
      <c r="E10" s="103"/>
      <c r="F10" s="103"/>
      <c r="G10" s="103"/>
      <c r="H10" s="103"/>
      <c r="I10" s="103"/>
      <c r="J10" s="103"/>
    </row>
    <row r="11" spans="1:13" ht="20.45" customHeight="1" x14ac:dyDescent="0.25">
      <c r="A11" s="61" t="s">
        <v>80</v>
      </c>
      <c r="B11" s="61"/>
      <c r="C11" s="61"/>
      <c r="D11" s="61"/>
      <c r="E11" s="61"/>
      <c r="F11" s="61"/>
      <c r="G11" s="61"/>
      <c r="H11" s="61"/>
      <c r="I11" s="61"/>
      <c r="J11" s="61"/>
    </row>
    <row r="12" spans="1:13" ht="9.6" customHeight="1" thickBot="1" x14ac:dyDescent="0.4">
      <c r="B12" s="18"/>
      <c r="C12" s="18"/>
      <c r="D12" s="34"/>
      <c r="E12" s="34"/>
      <c r="F12" s="18"/>
      <c r="G12" s="18"/>
      <c r="H12" s="18"/>
      <c r="I12" s="18"/>
      <c r="J12" s="49"/>
    </row>
    <row r="13" spans="1:13" ht="17.45" customHeight="1" thickBot="1" x14ac:dyDescent="0.3">
      <c r="A13" s="111" t="s">
        <v>0</v>
      </c>
      <c r="B13" s="111" t="s">
        <v>1</v>
      </c>
      <c r="C13" s="111" t="s">
        <v>1</v>
      </c>
      <c r="D13" s="113" t="s">
        <v>2</v>
      </c>
      <c r="E13" s="114"/>
      <c r="F13" s="115"/>
      <c r="G13" s="113" t="s">
        <v>3</v>
      </c>
      <c r="H13" s="114"/>
      <c r="I13" s="114"/>
      <c r="J13" s="115"/>
      <c r="M13" s="19"/>
    </row>
    <row r="14" spans="1:13" ht="158.25" thickBot="1" x14ac:dyDescent="0.3">
      <c r="A14" s="112"/>
      <c r="B14" s="112"/>
      <c r="C14" s="112"/>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20</v>
      </c>
      <c r="E15" s="22">
        <f>(D15/B15)</f>
        <v>1</v>
      </c>
      <c r="F15" s="40" t="str">
        <f>IF(E15&gt;=0.5,"Đạt","Không đạt")</f>
        <v>Đạt</v>
      </c>
      <c r="G15" s="21">
        <f>SUM(G16,G23,G26)</f>
        <v>0</v>
      </c>
      <c r="H15" s="21">
        <f>SUM(H16,H23,H26)</f>
        <v>13</v>
      </c>
      <c r="I15" s="22">
        <f t="shared" ref="I15:I78" si="0">(H15/B15)</f>
        <v>0.65</v>
      </c>
      <c r="J15" s="40" t="str">
        <f>IF(I15&gt;=0.5,"Đạt","Không đạt")</f>
        <v>Đạt</v>
      </c>
    </row>
    <row r="16" spans="1:13" s="17" customFormat="1" ht="32.25" thickBot="1" x14ac:dyDescent="0.3">
      <c r="A16" s="23" t="s">
        <v>5</v>
      </c>
      <c r="B16" s="24">
        <f>SUM(B17:B22)</f>
        <v>12</v>
      </c>
      <c r="C16" s="24">
        <f>SUM(C17:C22)</f>
        <v>12</v>
      </c>
      <c r="D16" s="24">
        <f>SUM(D17:D22)</f>
        <v>12</v>
      </c>
      <c r="E16" s="25">
        <f>(D16/B16)</f>
        <v>1</v>
      </c>
      <c r="F16" s="24" t="str">
        <f>IF(E16&gt;=0.5,"Đạt"," Không đạt")</f>
        <v>Đạt</v>
      </c>
      <c r="G16" s="24">
        <f>SUM(G17:G22)</f>
        <v>0</v>
      </c>
      <c r="H16" s="24">
        <f>SUM(H17:H22)</f>
        <v>9</v>
      </c>
      <c r="I16" s="26">
        <f t="shared" si="0"/>
        <v>0.75</v>
      </c>
      <c r="J16" s="24" t="str">
        <f>IF(I16&gt;=0.5,"Đạt","Không đạt")</f>
        <v>Đạt</v>
      </c>
      <c r="L16" s="80" t="s">
        <v>221</v>
      </c>
    </row>
    <row r="17" spans="1:12" ht="172.5" thickBot="1" x14ac:dyDescent="0.3">
      <c r="A17" s="4" t="s">
        <v>6</v>
      </c>
      <c r="B17" s="42">
        <v>2</v>
      </c>
      <c r="C17" s="3">
        <v>2</v>
      </c>
      <c r="D17" s="36">
        <v>2</v>
      </c>
      <c r="E17" s="44">
        <f>(D17/B17)</f>
        <v>1</v>
      </c>
      <c r="F17" s="62" t="s">
        <v>415</v>
      </c>
      <c r="G17" s="59"/>
      <c r="H17" s="15">
        <v>1</v>
      </c>
      <c r="I17" s="16">
        <f t="shared" si="0"/>
        <v>0.5</v>
      </c>
      <c r="J17" s="62" t="s">
        <v>422</v>
      </c>
      <c r="L17" s="78" t="s">
        <v>222</v>
      </c>
    </row>
    <row r="18" spans="1:12" ht="108.75" thickBot="1" x14ac:dyDescent="0.3">
      <c r="A18" s="6" t="s">
        <v>7</v>
      </c>
      <c r="B18" s="42">
        <v>2</v>
      </c>
      <c r="C18" s="3">
        <v>2</v>
      </c>
      <c r="D18" s="36">
        <v>2</v>
      </c>
      <c r="E18" s="44">
        <f t="shared" ref="E18:E22" si="1">(D18/B18)</f>
        <v>1</v>
      </c>
      <c r="F18" s="62"/>
      <c r="G18" s="59"/>
      <c r="H18" s="15">
        <v>2</v>
      </c>
      <c r="I18" s="16">
        <f t="shared" si="0"/>
        <v>1</v>
      </c>
      <c r="J18" s="62" t="s">
        <v>426</v>
      </c>
      <c r="L18" s="6" t="s">
        <v>218</v>
      </c>
    </row>
    <row r="19" spans="1:12" ht="84.75" thickBot="1" x14ac:dyDescent="0.3">
      <c r="A19" s="6" t="s">
        <v>8</v>
      </c>
      <c r="B19" s="42">
        <v>2</v>
      </c>
      <c r="C19" s="3">
        <v>2</v>
      </c>
      <c r="D19" s="36">
        <v>2</v>
      </c>
      <c r="E19" s="44">
        <f t="shared" si="1"/>
        <v>1</v>
      </c>
      <c r="F19" s="62"/>
      <c r="G19" s="59"/>
      <c r="H19" s="15">
        <v>2</v>
      </c>
      <c r="I19" s="16">
        <f t="shared" si="0"/>
        <v>1</v>
      </c>
      <c r="J19" s="62" t="s">
        <v>425</v>
      </c>
      <c r="L19" s="6" t="s">
        <v>219</v>
      </c>
    </row>
    <row r="20" spans="1:12" ht="84.75" thickBot="1" x14ac:dyDescent="0.3">
      <c r="A20" s="6" t="s">
        <v>9</v>
      </c>
      <c r="B20" s="42">
        <v>2</v>
      </c>
      <c r="C20" s="3">
        <v>2</v>
      </c>
      <c r="D20" s="36">
        <v>2</v>
      </c>
      <c r="E20" s="44">
        <f t="shared" si="1"/>
        <v>1</v>
      </c>
      <c r="F20" s="62"/>
      <c r="G20" s="59"/>
      <c r="H20" s="15">
        <v>2</v>
      </c>
      <c r="I20" s="16">
        <f t="shared" si="0"/>
        <v>1</v>
      </c>
      <c r="J20" s="62" t="s">
        <v>319</v>
      </c>
      <c r="L20" s="6" t="s">
        <v>87</v>
      </c>
    </row>
    <row r="21" spans="1:12" ht="60.75" thickBot="1" x14ac:dyDescent="0.3">
      <c r="A21" s="6" t="s">
        <v>10</v>
      </c>
      <c r="B21" s="42">
        <v>2</v>
      </c>
      <c r="C21" s="3">
        <v>2</v>
      </c>
      <c r="D21" s="36">
        <v>2</v>
      </c>
      <c r="E21" s="44">
        <f t="shared" si="1"/>
        <v>1</v>
      </c>
      <c r="F21" s="62"/>
      <c r="G21" s="59"/>
      <c r="H21" s="15">
        <v>2</v>
      </c>
      <c r="I21" s="16">
        <f t="shared" si="0"/>
        <v>1</v>
      </c>
      <c r="J21" s="62" t="s">
        <v>279</v>
      </c>
      <c r="L21" s="6" t="s">
        <v>220</v>
      </c>
    </row>
    <row r="22" spans="1:12" ht="80.25" customHeight="1" thickBot="1" x14ac:dyDescent="0.3">
      <c r="A22" s="6" t="s">
        <v>11</v>
      </c>
      <c r="B22" s="42">
        <v>2</v>
      </c>
      <c r="C22" s="3">
        <v>2</v>
      </c>
      <c r="D22" s="36">
        <v>2</v>
      </c>
      <c r="E22" s="44">
        <f t="shared" si="1"/>
        <v>1</v>
      </c>
      <c r="F22" s="62"/>
      <c r="G22" s="59"/>
      <c r="H22" s="15">
        <v>0</v>
      </c>
      <c r="I22" s="16">
        <f t="shared" si="0"/>
        <v>0</v>
      </c>
      <c r="J22" s="62" t="s">
        <v>90</v>
      </c>
      <c r="L22" s="79" t="s">
        <v>89</v>
      </c>
    </row>
    <row r="23" spans="1:12" s="17" customFormat="1" ht="32.25" thickBot="1" x14ac:dyDescent="0.3">
      <c r="A23" s="23" t="s">
        <v>12</v>
      </c>
      <c r="B23" s="24">
        <f>SUM(B24:B25)</f>
        <v>4</v>
      </c>
      <c r="C23" s="24">
        <f>SUM(C24:C25)</f>
        <v>4</v>
      </c>
      <c r="D23" s="24">
        <f>SUM(D24:D25)</f>
        <v>4</v>
      </c>
      <c r="E23" s="25">
        <f>(D23/B23)</f>
        <v>1</v>
      </c>
      <c r="F23" s="24" t="str">
        <f>IF(E23&gt;=0.5,"Đạt","Không đạt")</f>
        <v>Đạt</v>
      </c>
      <c r="G23" s="24">
        <f>SUM(G24:G25)</f>
        <v>0</v>
      </c>
      <c r="H23" s="24">
        <f>SUM(H24:H25)</f>
        <v>1</v>
      </c>
      <c r="I23" s="26">
        <f>(H23/B23)</f>
        <v>0.25</v>
      </c>
      <c r="J23" s="45" t="str">
        <f>IF(I23&gt;=0.5,"Đạt","Không đạt")</f>
        <v>Không đạt</v>
      </c>
      <c r="L23"/>
    </row>
    <row r="24" spans="1:12" ht="264.75" thickBot="1" x14ac:dyDescent="0.3">
      <c r="A24" s="6" t="s">
        <v>70</v>
      </c>
      <c r="B24" s="43">
        <v>2</v>
      </c>
      <c r="C24" s="7">
        <v>2</v>
      </c>
      <c r="D24" s="36">
        <v>2</v>
      </c>
      <c r="E24" s="44">
        <f t="shared" ref="E24:E25" si="2">(D24/B24)</f>
        <v>1</v>
      </c>
      <c r="F24" s="54" t="s">
        <v>416</v>
      </c>
      <c r="G24" s="59"/>
      <c r="H24" s="15">
        <v>0</v>
      </c>
      <c r="I24" s="16">
        <f t="shared" si="0"/>
        <v>0</v>
      </c>
      <c r="J24" s="54" t="s">
        <v>423</v>
      </c>
      <c r="L24" s="79" t="s">
        <v>223</v>
      </c>
    </row>
    <row r="25" spans="1:12" ht="64.5" thickBot="1" x14ac:dyDescent="0.3">
      <c r="A25" s="4" t="s">
        <v>13</v>
      </c>
      <c r="B25" s="42">
        <v>2</v>
      </c>
      <c r="C25" s="3">
        <v>2</v>
      </c>
      <c r="D25" s="36">
        <v>2</v>
      </c>
      <c r="E25" s="44">
        <f t="shared" si="2"/>
        <v>1</v>
      </c>
      <c r="F25" s="51"/>
      <c r="G25" s="59">
        <v>0</v>
      </c>
      <c r="H25" s="15">
        <v>1</v>
      </c>
      <c r="I25" s="16">
        <f t="shared" si="0"/>
        <v>0.5</v>
      </c>
      <c r="J25" s="53"/>
      <c r="L25" s="81" t="s">
        <v>237</v>
      </c>
    </row>
    <row r="26" spans="1:12" s="17" customFormat="1" ht="32.25" thickBot="1" x14ac:dyDescent="0.3">
      <c r="A26" s="23" t="s">
        <v>14</v>
      </c>
      <c r="B26" s="24">
        <f>SUM(B27:B28)</f>
        <v>4</v>
      </c>
      <c r="C26" s="24">
        <f>SUM(C27:C28)</f>
        <v>4</v>
      </c>
      <c r="D26" s="24">
        <f>SUM(D27:D28)</f>
        <v>4</v>
      </c>
      <c r="E26" s="25">
        <f>(D26/B26)</f>
        <v>1</v>
      </c>
      <c r="F26" s="24" t="str">
        <f>IF(E26&gt;=0.5,"Đạt","Không đạt")</f>
        <v>Đạt</v>
      </c>
      <c r="G26" s="24">
        <f>SUM(G27:G28)</f>
        <v>0</v>
      </c>
      <c r="H26" s="24">
        <f>SUM(H27:H28)</f>
        <v>3</v>
      </c>
      <c r="I26" s="26">
        <f>(H26/B26)</f>
        <v>0.75</v>
      </c>
      <c r="J26" s="46" t="str">
        <f>IF(I26&gt;=0.5,"Đạt","Không đạt")</f>
        <v>Đạt</v>
      </c>
      <c r="L26" s="82"/>
    </row>
    <row r="27" spans="1:12" ht="96.75" thickBot="1" x14ac:dyDescent="0.3">
      <c r="A27" s="6" t="s">
        <v>15</v>
      </c>
      <c r="B27" s="42">
        <v>2</v>
      </c>
      <c r="C27" s="3">
        <v>2</v>
      </c>
      <c r="D27" s="36">
        <v>2</v>
      </c>
      <c r="E27" s="44">
        <f t="shared" ref="E27:E28" si="3">(D27/B27)</f>
        <v>1</v>
      </c>
      <c r="F27" s="74" t="s">
        <v>417</v>
      </c>
      <c r="G27" s="59"/>
      <c r="H27" s="15">
        <v>2</v>
      </c>
      <c r="I27" s="16">
        <f t="shared" si="0"/>
        <v>1</v>
      </c>
      <c r="J27" s="53"/>
      <c r="L27" s="79" t="s">
        <v>224</v>
      </c>
    </row>
    <row r="28" spans="1:12" ht="72.75" thickBot="1" x14ac:dyDescent="0.3">
      <c r="A28" s="4" t="s">
        <v>16</v>
      </c>
      <c r="B28" s="42">
        <v>2</v>
      </c>
      <c r="C28" s="3">
        <v>2</v>
      </c>
      <c r="D28" s="36">
        <v>2</v>
      </c>
      <c r="E28" s="44">
        <f t="shared" si="3"/>
        <v>1</v>
      </c>
      <c r="F28" s="51"/>
      <c r="G28" s="59"/>
      <c r="H28" s="15">
        <v>1</v>
      </c>
      <c r="I28" s="16">
        <f t="shared" si="0"/>
        <v>0.5</v>
      </c>
      <c r="J28" s="53"/>
      <c r="L28" s="87" t="s">
        <v>238</v>
      </c>
    </row>
    <row r="29" spans="1:12" s="17" customFormat="1" ht="32.25" thickBot="1" x14ac:dyDescent="0.3">
      <c r="A29" s="20" t="s">
        <v>17</v>
      </c>
      <c r="B29" s="21">
        <f>SUM(B30,B33,B40,B45,B48,B51,B54,B59,B62)</f>
        <v>52</v>
      </c>
      <c r="C29" s="21">
        <f>SUM(C30,C33,C40,C45,C48,C51,C54,C59,C62)</f>
        <v>52</v>
      </c>
      <c r="D29" s="21">
        <f>SUM(D30,D33,D40,D45,D48,D51,D54,D59,D62)</f>
        <v>51</v>
      </c>
      <c r="E29" s="22">
        <f>(D29/B29)</f>
        <v>0.98076923076923073</v>
      </c>
      <c r="F29" s="40" t="str">
        <f>IF(E29&gt;=0.5,"Đạt","Không đạt")</f>
        <v>Đạt</v>
      </c>
      <c r="G29" s="21">
        <f>SUM(G30,G33,G40,G45,G48,G51,G54,G59,G62)</f>
        <v>0</v>
      </c>
      <c r="H29" s="21">
        <f>SUM(H30,H33,H40,H45,H48,H51,H54,H59,H62)</f>
        <v>45</v>
      </c>
      <c r="I29" s="22">
        <f t="shared" si="0"/>
        <v>0.86538461538461542</v>
      </c>
      <c r="J29" s="47" t="str">
        <f>IF(I29&gt;=0.5,"Đạt","Không đạt")</f>
        <v>Đạt</v>
      </c>
      <c r="L29" s="83"/>
    </row>
    <row r="30" spans="1:12" s="17" customFormat="1" ht="60.75" customHeight="1" thickBot="1" x14ac:dyDescent="0.3">
      <c r="A30" s="23" t="s">
        <v>18</v>
      </c>
      <c r="B30" s="24">
        <f>SUM(B31:B32)</f>
        <v>4</v>
      </c>
      <c r="C30" s="24">
        <f>SUM(C31:C32)</f>
        <v>4</v>
      </c>
      <c r="D30" s="24">
        <f>SUM(D31:D32)</f>
        <v>3</v>
      </c>
      <c r="E30" s="25">
        <f>(D30/B30)</f>
        <v>0.75</v>
      </c>
      <c r="F30" s="24" t="str">
        <f>IF(E30&gt;=0.5,"Đạt","Không đạt")</f>
        <v>Đạt</v>
      </c>
      <c r="G30" s="24">
        <f>SUM(G31:G32)</f>
        <v>0</v>
      </c>
      <c r="H30" s="24">
        <f>SUM(H31:H32)</f>
        <v>4</v>
      </c>
      <c r="I30" s="26">
        <f t="shared" si="0"/>
        <v>1</v>
      </c>
      <c r="J30" s="48" t="str">
        <f>IF(I30&gt;=0.5,"Đạt","Không đạt")</f>
        <v>Đạt</v>
      </c>
      <c r="L30" s="84"/>
    </row>
    <row r="31" spans="1:12" ht="108.75" thickBot="1" x14ac:dyDescent="0.3">
      <c r="A31" s="6" t="s">
        <v>19</v>
      </c>
      <c r="B31" s="42">
        <v>2</v>
      </c>
      <c r="C31" s="3">
        <v>2</v>
      </c>
      <c r="D31" s="36">
        <v>1</v>
      </c>
      <c r="E31" s="44">
        <f t="shared" ref="E31:E32" si="4">(D31/B31)</f>
        <v>0.5</v>
      </c>
      <c r="F31" s="62" t="s">
        <v>424</v>
      </c>
      <c r="G31" s="59"/>
      <c r="H31" s="15">
        <v>2</v>
      </c>
      <c r="I31" s="16">
        <f t="shared" si="0"/>
        <v>1</v>
      </c>
      <c r="J31" s="62"/>
      <c r="L31" s="85" t="s">
        <v>239</v>
      </c>
    </row>
    <row r="32" spans="1:12" ht="24.75" thickBot="1" x14ac:dyDescent="0.3">
      <c r="A32" s="6" t="s">
        <v>20</v>
      </c>
      <c r="B32" s="42">
        <v>2</v>
      </c>
      <c r="C32" s="3">
        <v>2</v>
      </c>
      <c r="D32" s="36">
        <v>2</v>
      </c>
      <c r="E32" s="44">
        <f t="shared" si="4"/>
        <v>1</v>
      </c>
      <c r="F32" s="62" t="s">
        <v>418</v>
      </c>
      <c r="G32" s="59"/>
      <c r="H32" s="15">
        <v>2</v>
      </c>
      <c r="I32" s="16">
        <f t="shared" si="0"/>
        <v>1</v>
      </c>
      <c r="J32" s="69" t="s">
        <v>282</v>
      </c>
      <c r="L32" s="83" t="s">
        <v>225</v>
      </c>
    </row>
    <row r="33" spans="1:12" s="17" customFormat="1" ht="32.25" thickBot="1" x14ac:dyDescent="0.3">
      <c r="A33" s="23" t="s">
        <v>21</v>
      </c>
      <c r="B33" s="24">
        <f>SUM(B34:B39)</f>
        <v>12</v>
      </c>
      <c r="C33" s="24">
        <f>SUM(C34:C39)</f>
        <v>12</v>
      </c>
      <c r="D33" s="24">
        <f>SUM(D34:D39)</f>
        <v>12</v>
      </c>
      <c r="E33" s="25">
        <f>(D33/B33)</f>
        <v>1</v>
      </c>
      <c r="F33" s="24" t="str">
        <f>IF(E33&gt;=0.5,"Đạt","Không đạt")</f>
        <v>Đạt</v>
      </c>
      <c r="G33" s="24">
        <f>SUM(G34:G39)</f>
        <v>0</v>
      </c>
      <c r="H33" s="24">
        <f>SUM(H34:H39)</f>
        <v>8</v>
      </c>
      <c r="I33" s="26">
        <f t="shared" si="0"/>
        <v>0.66666666666666663</v>
      </c>
      <c r="J33" s="48" t="str">
        <f>IF(I33&gt;=0.5,"Đạt","Không đạt")</f>
        <v>Đạt</v>
      </c>
      <c r="L33" s="78"/>
    </row>
    <row r="34" spans="1:12" ht="51.75" thickBot="1" x14ac:dyDescent="0.3">
      <c r="A34" s="8" t="s">
        <v>22</v>
      </c>
      <c r="B34" s="42">
        <v>2</v>
      </c>
      <c r="C34" s="3">
        <v>2</v>
      </c>
      <c r="D34" s="36">
        <v>2</v>
      </c>
      <c r="E34" s="44">
        <f t="shared" ref="E34:E39" si="5">(D34/B34)</f>
        <v>1</v>
      </c>
      <c r="F34" s="77"/>
      <c r="G34" s="59"/>
      <c r="H34" s="15">
        <v>2</v>
      </c>
      <c r="I34" s="16">
        <f t="shared" si="0"/>
        <v>1</v>
      </c>
      <c r="J34" s="77" t="s">
        <v>93</v>
      </c>
      <c r="L34" s="6" t="s">
        <v>226</v>
      </c>
    </row>
    <row r="35" spans="1:12" ht="45.75" customHeight="1" thickBot="1" x14ac:dyDescent="0.3">
      <c r="A35" s="6" t="s">
        <v>23</v>
      </c>
      <c r="B35" s="42">
        <v>2</v>
      </c>
      <c r="C35" s="3">
        <v>2</v>
      </c>
      <c r="D35" s="36">
        <v>2</v>
      </c>
      <c r="E35" s="44">
        <f t="shared" si="5"/>
        <v>1</v>
      </c>
      <c r="F35" s="75"/>
      <c r="G35" s="59"/>
      <c r="H35" s="15">
        <v>2</v>
      </c>
      <c r="I35" s="16">
        <f t="shared" si="0"/>
        <v>1</v>
      </c>
      <c r="J35" s="51" t="s">
        <v>94</v>
      </c>
      <c r="L35" s="6" t="s">
        <v>227</v>
      </c>
    </row>
    <row r="36" spans="1:12" ht="48.75" thickBot="1" x14ac:dyDescent="0.3">
      <c r="A36" s="6" t="s">
        <v>24</v>
      </c>
      <c r="B36" s="42">
        <v>2</v>
      </c>
      <c r="C36" s="3">
        <v>2</v>
      </c>
      <c r="D36" s="36">
        <v>2</v>
      </c>
      <c r="E36" s="44">
        <f t="shared" si="5"/>
        <v>1</v>
      </c>
      <c r="F36" s="67"/>
      <c r="G36" s="59"/>
      <c r="H36" s="15">
        <v>2</v>
      </c>
      <c r="I36" s="16">
        <f t="shared" si="0"/>
        <v>1</v>
      </c>
      <c r="J36" s="67" t="s">
        <v>95</v>
      </c>
      <c r="L36" s="78" t="s">
        <v>241</v>
      </c>
    </row>
    <row r="37" spans="1:12" ht="48.75" thickBot="1" x14ac:dyDescent="0.3">
      <c r="A37" s="6" t="s">
        <v>25</v>
      </c>
      <c r="B37" s="42">
        <v>2</v>
      </c>
      <c r="C37" s="3">
        <v>2</v>
      </c>
      <c r="D37" s="36">
        <v>2</v>
      </c>
      <c r="E37" s="44">
        <f t="shared" si="5"/>
        <v>1</v>
      </c>
      <c r="F37" s="67"/>
      <c r="G37" s="59"/>
      <c r="H37" s="15">
        <v>0</v>
      </c>
      <c r="I37" s="16">
        <f t="shared" si="0"/>
        <v>0</v>
      </c>
      <c r="J37" s="101" t="s">
        <v>95</v>
      </c>
      <c r="L37" s="78" t="s">
        <v>240</v>
      </c>
    </row>
    <row r="38" spans="1:12" ht="24.75" thickBot="1" x14ac:dyDescent="0.3">
      <c r="A38" s="6" t="s">
        <v>26</v>
      </c>
      <c r="B38" s="42">
        <v>2</v>
      </c>
      <c r="C38" s="3">
        <v>2</v>
      </c>
      <c r="D38" s="36">
        <v>2</v>
      </c>
      <c r="E38" s="44">
        <f t="shared" si="5"/>
        <v>1</v>
      </c>
      <c r="F38" s="75"/>
      <c r="G38" s="59"/>
      <c r="H38" s="15">
        <v>0</v>
      </c>
      <c r="I38" s="16">
        <f t="shared" si="0"/>
        <v>0</v>
      </c>
      <c r="J38" s="51" t="s">
        <v>97</v>
      </c>
      <c r="L38" s="79" t="s">
        <v>228</v>
      </c>
    </row>
    <row r="39" spans="1:12" ht="60.75" thickBot="1" x14ac:dyDescent="0.3">
      <c r="A39" s="6" t="s">
        <v>27</v>
      </c>
      <c r="B39" s="42">
        <v>2</v>
      </c>
      <c r="C39" s="3">
        <v>2</v>
      </c>
      <c r="D39" s="36">
        <v>2</v>
      </c>
      <c r="E39" s="44">
        <f t="shared" si="5"/>
        <v>1</v>
      </c>
      <c r="F39" s="51"/>
      <c r="G39" s="59"/>
      <c r="H39" s="15">
        <v>2</v>
      </c>
      <c r="I39" s="16">
        <f t="shared" si="0"/>
        <v>1</v>
      </c>
      <c r="J39" s="51" t="s">
        <v>427</v>
      </c>
      <c r="L39" s="81" t="s">
        <v>242</v>
      </c>
    </row>
    <row r="40" spans="1:12" s="17" customFormat="1" ht="32.25" thickBot="1" x14ac:dyDescent="0.3">
      <c r="A40" s="23" t="s">
        <v>28</v>
      </c>
      <c r="B40" s="24">
        <v>8</v>
      </c>
      <c r="C40" s="24">
        <f>SUM(C41:C44)</f>
        <v>8</v>
      </c>
      <c r="D40" s="24">
        <f>SUM(D41:D44)</f>
        <v>8</v>
      </c>
      <c r="E40" s="25">
        <f>(D40/B40)</f>
        <v>1</v>
      </c>
      <c r="F40" s="24" t="str">
        <f>IF(E40&gt;=0.5,"Đạt","Không đạt")</f>
        <v>Đạt</v>
      </c>
      <c r="G40" s="24">
        <f>SUM(G41:G44)</f>
        <v>0</v>
      </c>
      <c r="H40" s="24">
        <f>SUM(H41:H44)</f>
        <v>8</v>
      </c>
      <c r="I40" s="26">
        <f t="shared" si="0"/>
        <v>1</v>
      </c>
      <c r="J40" s="48" t="str">
        <f>IF(I40&gt;=0.5,"Đạt","Không đạt")</f>
        <v>Đạt</v>
      </c>
      <c r="L40" s="83"/>
    </row>
    <row r="41" spans="1:12" ht="60.75" thickBot="1" x14ac:dyDescent="0.3">
      <c r="A41" s="6" t="s">
        <v>29</v>
      </c>
      <c r="B41" s="42">
        <v>2</v>
      </c>
      <c r="C41" s="3">
        <v>2</v>
      </c>
      <c r="D41" s="36">
        <v>2</v>
      </c>
      <c r="E41" s="44">
        <f t="shared" ref="E41:E44" si="6">(D41/B41)</f>
        <v>1</v>
      </c>
      <c r="F41" s="4"/>
      <c r="G41" s="59"/>
      <c r="H41" s="15">
        <v>2</v>
      </c>
      <c r="I41" s="16">
        <f t="shared" si="0"/>
        <v>1</v>
      </c>
      <c r="J41" s="51" t="s">
        <v>98</v>
      </c>
      <c r="L41" s="6" t="s">
        <v>229</v>
      </c>
    </row>
    <row r="42" spans="1:12" ht="48.75" thickBot="1" x14ac:dyDescent="0.3">
      <c r="A42" s="6" t="s">
        <v>30</v>
      </c>
      <c r="B42" s="42">
        <v>2</v>
      </c>
      <c r="C42" s="3">
        <v>2</v>
      </c>
      <c r="D42" s="36">
        <v>2</v>
      </c>
      <c r="E42" s="44">
        <f t="shared" si="6"/>
        <v>1</v>
      </c>
      <c r="F42" s="4"/>
      <c r="G42" s="59"/>
      <c r="H42" s="15">
        <v>2</v>
      </c>
      <c r="I42" s="16">
        <f t="shared" si="0"/>
        <v>1</v>
      </c>
      <c r="J42" s="51" t="s">
        <v>204</v>
      </c>
      <c r="L42" s="78" t="s">
        <v>243</v>
      </c>
    </row>
    <row r="43" spans="1:12" ht="48.75" thickBot="1" x14ac:dyDescent="0.3">
      <c r="A43" s="6" t="s">
        <v>31</v>
      </c>
      <c r="B43" s="42">
        <v>2</v>
      </c>
      <c r="C43" s="3">
        <v>2</v>
      </c>
      <c r="D43" s="36">
        <v>2</v>
      </c>
      <c r="E43" s="44">
        <f t="shared" si="6"/>
        <v>1</v>
      </c>
      <c r="F43" s="4"/>
      <c r="G43" s="59"/>
      <c r="H43" s="15">
        <v>2</v>
      </c>
      <c r="I43" s="16">
        <f t="shared" si="0"/>
        <v>1</v>
      </c>
      <c r="J43" s="89" t="s">
        <v>101</v>
      </c>
      <c r="L43" s="6" t="s">
        <v>100</v>
      </c>
    </row>
    <row r="44" spans="1:12" ht="48.75" thickBot="1" x14ac:dyDescent="0.3">
      <c r="A44" s="6" t="s">
        <v>32</v>
      </c>
      <c r="B44" s="42">
        <v>2</v>
      </c>
      <c r="C44" s="3">
        <v>2</v>
      </c>
      <c r="D44" s="36">
        <v>2</v>
      </c>
      <c r="E44" s="44">
        <f t="shared" si="6"/>
        <v>1</v>
      </c>
      <c r="F44" s="4"/>
      <c r="G44" s="59"/>
      <c r="H44" s="15">
        <v>2</v>
      </c>
      <c r="I44" s="16">
        <f t="shared" si="0"/>
        <v>1</v>
      </c>
      <c r="J44" s="51" t="s">
        <v>101</v>
      </c>
      <c r="L44" s="6" t="s">
        <v>100</v>
      </c>
    </row>
    <row r="45" spans="1:12" s="17" customFormat="1" ht="48" thickBot="1" x14ac:dyDescent="0.3">
      <c r="A45" s="23" t="s">
        <v>66</v>
      </c>
      <c r="B45" s="24">
        <f>SUM(B46:B47)</f>
        <v>4</v>
      </c>
      <c r="C45" s="24">
        <f>SUM(C46:C47)</f>
        <v>4</v>
      </c>
      <c r="D45" s="24">
        <f>SUM(D46:D47)</f>
        <v>4</v>
      </c>
      <c r="E45" s="25">
        <f>(D45/B45)</f>
        <v>1</v>
      </c>
      <c r="F45" s="24" t="str">
        <f>IF(E45&gt;=0.5,"Đạt","Không đạt")</f>
        <v>Đạt</v>
      </c>
      <c r="G45" s="24">
        <f>SUM(G46:G47)</f>
        <v>0</v>
      </c>
      <c r="H45" s="24">
        <f>SUM(H46:H47)</f>
        <v>4</v>
      </c>
      <c r="I45" s="26">
        <f t="shared" si="0"/>
        <v>1</v>
      </c>
      <c r="J45" s="48" t="str">
        <f>IF(I45&gt;=0.5,"Đạt","Không đạt")</f>
        <v>Đạt</v>
      </c>
      <c r="L45" s="51"/>
    </row>
    <row r="46" spans="1:12" ht="60.75" thickBot="1" x14ac:dyDescent="0.3">
      <c r="A46" s="6" t="s">
        <v>33</v>
      </c>
      <c r="B46" s="42">
        <v>2</v>
      </c>
      <c r="C46" s="3">
        <v>2</v>
      </c>
      <c r="D46" s="36">
        <v>2</v>
      </c>
      <c r="E46" s="44">
        <f t="shared" ref="E46:E47" si="7">(D46/B46)</f>
        <v>1</v>
      </c>
      <c r="F46" s="4"/>
      <c r="G46" s="59"/>
      <c r="H46" s="15">
        <v>2</v>
      </c>
      <c r="I46" s="16">
        <f t="shared" si="0"/>
        <v>1</v>
      </c>
      <c r="J46" s="51" t="s">
        <v>205</v>
      </c>
      <c r="L46" s="6" t="s">
        <v>230</v>
      </c>
    </row>
    <row r="47" spans="1:12" ht="60.75" thickBot="1" x14ac:dyDescent="0.3">
      <c r="A47" s="6" t="s">
        <v>34</v>
      </c>
      <c r="B47" s="42">
        <v>2</v>
      </c>
      <c r="C47" s="3">
        <v>2</v>
      </c>
      <c r="D47" s="36">
        <v>2</v>
      </c>
      <c r="E47" s="44">
        <f t="shared" si="7"/>
        <v>1</v>
      </c>
      <c r="F47" s="4"/>
      <c r="G47" s="59"/>
      <c r="H47" s="15">
        <v>2</v>
      </c>
      <c r="I47" s="16">
        <f t="shared" si="0"/>
        <v>1</v>
      </c>
      <c r="J47" s="51" t="s">
        <v>205</v>
      </c>
      <c r="L47" s="6" t="s">
        <v>230</v>
      </c>
    </row>
    <row r="48" spans="1:12" s="17" customFormat="1" ht="32.25" thickBot="1" x14ac:dyDescent="0.3">
      <c r="A48" s="23" t="s">
        <v>65</v>
      </c>
      <c r="B48" s="24">
        <f>SUM(B49:B50)</f>
        <v>4</v>
      </c>
      <c r="C48" s="24">
        <f>SUM(C49:C50)</f>
        <v>4</v>
      </c>
      <c r="D48" s="24">
        <f>SUM(D49:D50)</f>
        <v>4</v>
      </c>
      <c r="E48" s="25">
        <f>(D48/B48)</f>
        <v>1</v>
      </c>
      <c r="F48" s="24" t="str">
        <f>IF(E48&gt;=0.5,"Đạt","Không đạt")</f>
        <v>Đạt</v>
      </c>
      <c r="G48" s="24">
        <f>SUM(G49:G50)</f>
        <v>0</v>
      </c>
      <c r="H48" s="24">
        <f>SUM(H49:H50)</f>
        <v>4</v>
      </c>
      <c r="I48" s="26">
        <f t="shared" si="0"/>
        <v>1</v>
      </c>
      <c r="J48" s="48" t="str">
        <f>IF(I48&gt;=0.5,"Đạt","Không đạt")</f>
        <v>Đạt</v>
      </c>
      <c r="L48" s="51"/>
    </row>
    <row r="49" spans="1:12" ht="36.75" thickBot="1" x14ac:dyDescent="0.3">
      <c r="A49" s="6" t="s">
        <v>35</v>
      </c>
      <c r="B49" s="42">
        <v>2</v>
      </c>
      <c r="C49" s="3">
        <v>2</v>
      </c>
      <c r="D49" s="36">
        <v>2</v>
      </c>
      <c r="E49" s="44">
        <f t="shared" ref="E49:E50" si="8">(D49/B49)</f>
        <v>1</v>
      </c>
      <c r="F49" s="4"/>
      <c r="G49" s="59"/>
      <c r="H49" s="15">
        <v>2</v>
      </c>
      <c r="I49" s="16">
        <f t="shared" si="0"/>
        <v>1</v>
      </c>
      <c r="J49" s="51" t="s">
        <v>121</v>
      </c>
      <c r="L49" s="6" t="s">
        <v>231</v>
      </c>
    </row>
    <row r="50" spans="1:12" ht="28.5" thickBot="1" x14ac:dyDescent="0.3">
      <c r="A50" s="4" t="s">
        <v>36</v>
      </c>
      <c r="B50" s="42">
        <v>2</v>
      </c>
      <c r="C50" s="3">
        <v>2</v>
      </c>
      <c r="D50" s="36">
        <v>2</v>
      </c>
      <c r="E50" s="44">
        <f t="shared" si="8"/>
        <v>1</v>
      </c>
      <c r="F50" s="4"/>
      <c r="G50" s="59"/>
      <c r="H50" s="15">
        <v>2</v>
      </c>
      <c r="I50" s="16">
        <f t="shared" si="0"/>
        <v>1</v>
      </c>
      <c r="J50" s="51" t="s">
        <v>122</v>
      </c>
      <c r="L50" s="6" t="s">
        <v>232</v>
      </c>
    </row>
    <row r="51" spans="1:12" s="17" customFormat="1" ht="48" thickBot="1" x14ac:dyDescent="0.3">
      <c r="A51" s="23" t="s">
        <v>67</v>
      </c>
      <c r="B51" s="24">
        <f>SUM(B52:B53)</f>
        <v>4</v>
      </c>
      <c r="C51" s="24">
        <f>SUM(C52:C53)</f>
        <v>4</v>
      </c>
      <c r="D51" s="24">
        <f>SUM(D52:D53)</f>
        <v>4</v>
      </c>
      <c r="E51" s="25">
        <f>(D51/B51)</f>
        <v>1</v>
      </c>
      <c r="F51" s="24" t="str">
        <f>IF(E51&gt;=0.5,"Đạt","Không đạt")</f>
        <v>Đạt</v>
      </c>
      <c r="G51" s="24">
        <f>SUM(G52:G53)</f>
        <v>0</v>
      </c>
      <c r="H51" s="24">
        <f>SUM(H52:H53)</f>
        <v>2</v>
      </c>
      <c r="I51" s="26">
        <f t="shared" si="0"/>
        <v>0.5</v>
      </c>
      <c r="J51" s="48" t="str">
        <f>IF(I51&gt;=0.5,"Đạt","Không đạt")</f>
        <v>Đạt</v>
      </c>
      <c r="L51" s="51"/>
    </row>
    <row r="52" spans="1:12" ht="48.75" thickBot="1" x14ac:dyDescent="0.3">
      <c r="A52" s="6" t="s">
        <v>37</v>
      </c>
      <c r="B52" s="42">
        <v>2</v>
      </c>
      <c r="C52" s="3">
        <v>2</v>
      </c>
      <c r="D52" s="36">
        <v>2</v>
      </c>
      <c r="E52" s="44">
        <f t="shared" ref="E52:E53" si="9">(D52/B52)</f>
        <v>1</v>
      </c>
      <c r="F52" s="4"/>
      <c r="G52" s="59"/>
      <c r="H52" s="15">
        <v>2</v>
      </c>
      <c r="I52" s="16">
        <f t="shared" si="0"/>
        <v>1</v>
      </c>
      <c r="J52" s="51"/>
      <c r="L52" s="79" t="s">
        <v>233</v>
      </c>
    </row>
    <row r="53" spans="1:12" ht="60.75" thickBot="1" x14ac:dyDescent="0.3">
      <c r="A53" s="6" t="s">
        <v>38</v>
      </c>
      <c r="B53" s="42">
        <v>2</v>
      </c>
      <c r="C53" s="3">
        <v>2</v>
      </c>
      <c r="D53" s="36">
        <v>2</v>
      </c>
      <c r="E53" s="44">
        <f t="shared" si="9"/>
        <v>1</v>
      </c>
      <c r="F53" s="4"/>
      <c r="G53" s="59"/>
      <c r="H53" s="15">
        <v>0</v>
      </c>
      <c r="I53" s="16">
        <f t="shared" si="0"/>
        <v>0</v>
      </c>
      <c r="J53" s="51"/>
      <c r="L53" s="81" t="s">
        <v>244</v>
      </c>
    </row>
    <row r="54" spans="1:12" s="17" customFormat="1" ht="48" thickBot="1" x14ac:dyDescent="0.3">
      <c r="A54" s="27" t="s">
        <v>68</v>
      </c>
      <c r="B54" s="24">
        <f>SUM(B55:B58)</f>
        <v>8</v>
      </c>
      <c r="C54" s="24">
        <f>SUM(C55:C58)</f>
        <v>8</v>
      </c>
      <c r="D54" s="24">
        <f>SUM(D55:D58)</f>
        <v>8</v>
      </c>
      <c r="E54" s="25">
        <f>(D54/B54)</f>
        <v>1</v>
      </c>
      <c r="F54" s="24" t="str">
        <f>IF(E54&gt;=0.5,"Đạt","Không đạt")</f>
        <v>Đạt</v>
      </c>
      <c r="G54" s="24">
        <f>SUM(G55:G58)</f>
        <v>0</v>
      </c>
      <c r="H54" s="24">
        <f>SUM(H55:H58)</f>
        <v>8</v>
      </c>
      <c r="I54" s="26">
        <f t="shared" si="0"/>
        <v>1</v>
      </c>
      <c r="J54" s="48" t="str">
        <f>IF(I54&gt;=0.5,"Đạt","Không đạt")</f>
        <v>Đạt</v>
      </c>
      <c r="L54" s="83"/>
    </row>
    <row r="55" spans="1:12" ht="48.75" thickBot="1" x14ac:dyDescent="0.3">
      <c r="A55" s="6" t="s">
        <v>39</v>
      </c>
      <c r="B55" s="42">
        <v>2</v>
      </c>
      <c r="C55" s="3">
        <v>2</v>
      </c>
      <c r="D55" s="36">
        <v>2</v>
      </c>
      <c r="E55" s="44">
        <f t="shared" ref="E55:E58" si="10">(D55/B55)</f>
        <v>1</v>
      </c>
      <c r="F55" s="4"/>
      <c r="G55" s="59"/>
      <c r="H55" s="15">
        <v>2</v>
      </c>
      <c r="I55" s="16">
        <f t="shared" si="0"/>
        <v>1</v>
      </c>
      <c r="J55" s="94" t="s">
        <v>428</v>
      </c>
      <c r="L55" s="78" t="s">
        <v>245</v>
      </c>
    </row>
    <row r="56" spans="1:12" ht="60.75" thickBot="1" x14ac:dyDescent="0.3">
      <c r="A56" s="6" t="s">
        <v>40</v>
      </c>
      <c r="B56" s="42">
        <v>2</v>
      </c>
      <c r="C56" s="3">
        <v>2</v>
      </c>
      <c r="D56" s="36">
        <v>2</v>
      </c>
      <c r="E56" s="44">
        <f t="shared" si="10"/>
        <v>1</v>
      </c>
      <c r="F56" s="4"/>
      <c r="G56" s="59"/>
      <c r="H56" s="15">
        <v>2</v>
      </c>
      <c r="I56" s="16">
        <f t="shared" si="0"/>
        <v>1</v>
      </c>
      <c r="J56" s="62" t="s">
        <v>208</v>
      </c>
      <c r="L56" s="88" t="s">
        <v>246</v>
      </c>
    </row>
    <row r="57" spans="1:12" ht="60.75" thickBot="1" x14ac:dyDescent="0.3">
      <c r="A57" s="6" t="s">
        <v>41</v>
      </c>
      <c r="B57" s="42">
        <v>2</v>
      </c>
      <c r="C57" s="3">
        <v>2</v>
      </c>
      <c r="D57" s="36">
        <v>2</v>
      </c>
      <c r="E57" s="44">
        <f t="shared" si="10"/>
        <v>1</v>
      </c>
      <c r="F57" s="4"/>
      <c r="G57" s="59"/>
      <c r="H57" s="15">
        <v>2</v>
      </c>
      <c r="I57" s="16">
        <f t="shared" si="0"/>
        <v>1</v>
      </c>
      <c r="J57" s="62" t="s">
        <v>209</v>
      </c>
      <c r="L57" s="78" t="s">
        <v>247</v>
      </c>
    </row>
    <row r="58" spans="1:12" ht="48.75" thickBot="1" x14ac:dyDescent="0.3">
      <c r="A58" s="6" t="s">
        <v>42</v>
      </c>
      <c r="B58" s="42">
        <v>2</v>
      </c>
      <c r="C58" s="3">
        <v>2</v>
      </c>
      <c r="D58" s="36">
        <v>2</v>
      </c>
      <c r="E58" s="44">
        <f t="shared" si="10"/>
        <v>1</v>
      </c>
      <c r="F58" s="4"/>
      <c r="G58" s="59"/>
      <c r="H58" s="15">
        <v>2</v>
      </c>
      <c r="I58" s="16">
        <f t="shared" si="0"/>
        <v>1</v>
      </c>
      <c r="J58" s="62" t="s">
        <v>105</v>
      </c>
      <c r="L58" s="6" t="s">
        <v>234</v>
      </c>
    </row>
    <row r="59" spans="1:12"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0</v>
      </c>
      <c r="H59" s="24">
        <f>SUM(H60:H61)</f>
        <v>4</v>
      </c>
      <c r="I59" s="26">
        <f t="shared" si="0"/>
        <v>1</v>
      </c>
      <c r="J59" s="24" t="str">
        <f>IF(I59&gt;=0.5,"Đạt","Không đạt")</f>
        <v>Đạt</v>
      </c>
      <c r="L59" s="51"/>
    </row>
    <row r="60" spans="1:12" ht="48.75" thickBot="1" x14ac:dyDescent="0.3">
      <c r="A60" s="6" t="s">
        <v>43</v>
      </c>
      <c r="B60" s="42">
        <v>2</v>
      </c>
      <c r="C60" s="14">
        <v>2</v>
      </c>
      <c r="D60" s="36">
        <v>2</v>
      </c>
      <c r="E60" s="44">
        <f t="shared" ref="E60:E61" si="11">(D60/B60)</f>
        <v>1</v>
      </c>
      <c r="F60" s="4"/>
      <c r="G60" s="59"/>
      <c r="H60" s="15">
        <v>2</v>
      </c>
      <c r="I60" s="16">
        <f t="shared" si="0"/>
        <v>1</v>
      </c>
      <c r="J60" s="51" t="s">
        <v>106</v>
      </c>
      <c r="L60" s="6" t="s">
        <v>235</v>
      </c>
    </row>
    <row r="61" spans="1:12" ht="36.75" thickBot="1" x14ac:dyDescent="0.3">
      <c r="A61" s="6" t="s">
        <v>44</v>
      </c>
      <c r="B61" s="42">
        <v>2</v>
      </c>
      <c r="C61" s="14">
        <v>2</v>
      </c>
      <c r="D61" s="36">
        <v>2</v>
      </c>
      <c r="E61" s="44">
        <f t="shared" si="11"/>
        <v>1</v>
      </c>
      <c r="F61" s="4"/>
      <c r="G61" s="59"/>
      <c r="H61" s="15">
        <v>2</v>
      </c>
      <c r="I61" s="16">
        <f t="shared" si="0"/>
        <v>1</v>
      </c>
      <c r="J61" s="51" t="s">
        <v>429</v>
      </c>
      <c r="L61" s="79" t="s">
        <v>109</v>
      </c>
    </row>
    <row r="62" spans="1:12" s="17" customFormat="1" ht="32.25" thickBot="1" x14ac:dyDescent="0.3">
      <c r="A62" s="28" t="s">
        <v>64</v>
      </c>
      <c r="B62" s="24">
        <f>SUM(B63:B64)</f>
        <v>4</v>
      </c>
      <c r="C62" s="24">
        <f>SUM(C63:C64)</f>
        <v>4</v>
      </c>
      <c r="D62" s="24">
        <f>SUM(D63:D64)</f>
        <v>4</v>
      </c>
      <c r="E62" s="25">
        <f>(D62/B62)</f>
        <v>1</v>
      </c>
      <c r="F62" s="24" t="str">
        <f>IF(E62&gt;=0.5,"Đạt","Không đạt")</f>
        <v>Đạt</v>
      </c>
      <c r="G62" s="24">
        <f>SUM(G63:G64)</f>
        <v>0</v>
      </c>
      <c r="H62" s="24">
        <f>SUM(H63:H64)</f>
        <v>3</v>
      </c>
      <c r="I62" s="26">
        <f t="shared" si="0"/>
        <v>0.75</v>
      </c>
      <c r="J62" s="24" t="str">
        <f>IF(I62&gt;=0.5,"Đạt","Không đạt")</f>
        <v>Đạt</v>
      </c>
      <c r="L62" s="51"/>
    </row>
    <row r="63" spans="1:12" ht="84.75" thickBot="1" x14ac:dyDescent="0.3">
      <c r="A63" s="9" t="s">
        <v>45</v>
      </c>
      <c r="B63" s="42">
        <v>2</v>
      </c>
      <c r="C63" s="14">
        <v>2</v>
      </c>
      <c r="D63" s="36">
        <v>2</v>
      </c>
      <c r="E63" s="44">
        <f t="shared" ref="E63:E64" si="12">(D63/B63)</f>
        <v>1</v>
      </c>
      <c r="F63" s="4"/>
      <c r="G63" s="59"/>
      <c r="H63" s="15">
        <v>1</v>
      </c>
      <c r="I63" s="16">
        <f t="shared" si="0"/>
        <v>0.5</v>
      </c>
      <c r="J63" s="62" t="s">
        <v>430</v>
      </c>
      <c r="L63" s="79" t="s">
        <v>236</v>
      </c>
    </row>
    <row r="64" spans="1:12" ht="108.75" thickBot="1" x14ac:dyDescent="0.3">
      <c r="A64" s="9" t="s">
        <v>46</v>
      </c>
      <c r="B64" s="42">
        <v>2</v>
      </c>
      <c r="C64" s="14">
        <v>2</v>
      </c>
      <c r="D64" s="36">
        <v>2</v>
      </c>
      <c r="E64" s="44">
        <f t="shared" si="12"/>
        <v>1</v>
      </c>
      <c r="F64" s="6"/>
      <c r="G64" s="59"/>
      <c r="H64" s="15">
        <v>2</v>
      </c>
      <c r="I64" s="16">
        <f t="shared" si="0"/>
        <v>1</v>
      </c>
      <c r="J64" s="51" t="s">
        <v>213</v>
      </c>
      <c r="L64" s="81" t="s">
        <v>248</v>
      </c>
    </row>
    <row r="65" spans="1:12" s="17" customFormat="1" ht="48" customHeight="1" thickBot="1" x14ac:dyDescent="0.3">
      <c r="A65" s="29" t="s">
        <v>47</v>
      </c>
      <c r="B65" s="21">
        <f>SUM(B66,B71,B74)</f>
        <v>16</v>
      </c>
      <c r="C65" s="21">
        <f>SUM(C66,C71,C74)</f>
        <v>16</v>
      </c>
      <c r="D65" s="21">
        <f>SUM(D66,D71,D74)</f>
        <v>14</v>
      </c>
      <c r="E65" s="22">
        <f>(D65/B65)</f>
        <v>0.875</v>
      </c>
      <c r="F65" s="40" t="str">
        <f>IF(E65&gt;=0.5,"Đạt","Không đạt")</f>
        <v>Đạt</v>
      </c>
      <c r="G65" s="21">
        <f>SUM(G66,G71,G74)</f>
        <v>0</v>
      </c>
      <c r="H65" s="21">
        <f>SUM(H66,H71,H74)</f>
        <v>3</v>
      </c>
      <c r="I65" s="22">
        <f t="shared" si="0"/>
        <v>0.1875</v>
      </c>
      <c r="J65" s="40" t="str">
        <f>IF(I65&gt;=0.5,"Đạt","Không đạt")</f>
        <v>Không đạt</v>
      </c>
      <c r="L65" s="83"/>
    </row>
    <row r="66" spans="1:12" s="17" customFormat="1" ht="32.25" thickBot="1" x14ac:dyDescent="0.3">
      <c r="A66" s="28" t="s">
        <v>48</v>
      </c>
      <c r="B66" s="24">
        <f>SUM(B67:B70)</f>
        <v>8</v>
      </c>
      <c r="C66" s="24">
        <f>SUM(C67:C70)</f>
        <v>8</v>
      </c>
      <c r="D66" s="24">
        <f>SUM(D67:D70)</f>
        <v>7</v>
      </c>
      <c r="E66" s="25">
        <f>(D66/B66)</f>
        <v>0.875</v>
      </c>
      <c r="F66" s="24" t="str">
        <f>IF(E66&gt;=0.5,"Đạt","Không đạt")</f>
        <v>Đạt</v>
      </c>
      <c r="G66" s="24">
        <f>SUM(G67:G70)</f>
        <v>0</v>
      </c>
      <c r="H66" s="24">
        <f>SUM(H67:H70)</f>
        <v>1</v>
      </c>
      <c r="I66" s="26">
        <f t="shared" si="0"/>
        <v>0.125</v>
      </c>
      <c r="J66" s="24" t="str">
        <f>IF(I66&gt;=0.5,"Đạt","Không đạt")</f>
        <v>Không đạt</v>
      </c>
      <c r="L66"/>
    </row>
    <row r="67" spans="1:12" ht="72.75" thickBot="1" x14ac:dyDescent="0.3">
      <c r="A67" s="9" t="s">
        <v>49</v>
      </c>
      <c r="B67" s="42">
        <v>2</v>
      </c>
      <c r="C67" s="14">
        <v>2</v>
      </c>
      <c r="D67" s="36">
        <v>2</v>
      </c>
      <c r="E67" s="44">
        <f t="shared" ref="E67:E70" si="13">(D67/B67)</f>
        <v>1</v>
      </c>
      <c r="F67" s="4"/>
      <c r="G67" s="59"/>
      <c r="H67" s="15">
        <v>1</v>
      </c>
      <c r="I67" s="16">
        <f t="shared" si="0"/>
        <v>0.5</v>
      </c>
      <c r="J67" s="51" t="s">
        <v>431</v>
      </c>
      <c r="L67" s="6" t="s">
        <v>111</v>
      </c>
    </row>
    <row r="68" spans="1:12" ht="48.75" thickBot="1" x14ac:dyDescent="0.3">
      <c r="A68" s="9" t="s">
        <v>50</v>
      </c>
      <c r="B68" s="42">
        <v>2</v>
      </c>
      <c r="C68" s="14">
        <v>2</v>
      </c>
      <c r="D68" s="36">
        <v>2</v>
      </c>
      <c r="E68" s="44">
        <f t="shared" si="13"/>
        <v>1</v>
      </c>
      <c r="F68" s="4"/>
      <c r="G68" s="59"/>
      <c r="H68" s="15">
        <v>0</v>
      </c>
      <c r="I68" s="16">
        <f t="shared" si="0"/>
        <v>0</v>
      </c>
      <c r="J68" s="51"/>
      <c r="L68" s="81" t="s">
        <v>250</v>
      </c>
    </row>
    <row r="69" spans="1:12" ht="120.75" thickBot="1" x14ac:dyDescent="0.3">
      <c r="A69" s="9" t="s">
        <v>51</v>
      </c>
      <c r="B69" s="42">
        <v>2</v>
      </c>
      <c r="C69" s="14">
        <v>2</v>
      </c>
      <c r="D69" s="36">
        <v>2</v>
      </c>
      <c r="E69" s="44">
        <f t="shared" si="13"/>
        <v>1</v>
      </c>
      <c r="F69" s="51"/>
      <c r="G69" s="59"/>
      <c r="H69" s="15">
        <v>0</v>
      </c>
      <c r="I69" s="16">
        <f t="shared" si="0"/>
        <v>0</v>
      </c>
      <c r="J69" s="62" t="s">
        <v>215</v>
      </c>
      <c r="L69" s="81" t="s">
        <v>251</v>
      </c>
    </row>
    <row r="70" spans="1:12" ht="84.75" thickBot="1" x14ac:dyDescent="0.3">
      <c r="A70" s="9" t="s">
        <v>52</v>
      </c>
      <c r="B70" s="42">
        <v>2</v>
      </c>
      <c r="C70" s="14">
        <v>2</v>
      </c>
      <c r="D70" s="36">
        <v>1</v>
      </c>
      <c r="E70" s="44">
        <f t="shared" si="13"/>
        <v>0.5</v>
      </c>
      <c r="F70" s="51"/>
      <c r="G70" s="59"/>
      <c r="H70" s="15">
        <v>0</v>
      </c>
      <c r="I70" s="16">
        <f t="shared" si="0"/>
        <v>0</v>
      </c>
      <c r="J70" s="62" t="s">
        <v>216</v>
      </c>
      <c r="L70" s="81" t="s">
        <v>249</v>
      </c>
    </row>
    <row r="71" spans="1:12" s="17" customFormat="1" ht="48" thickBot="1" x14ac:dyDescent="0.3">
      <c r="A71" s="28" t="s">
        <v>63</v>
      </c>
      <c r="B71" s="24">
        <f>SUM(B72:B73)</f>
        <v>4</v>
      </c>
      <c r="C71" s="24">
        <f>SUM(C72:C73)</f>
        <v>4</v>
      </c>
      <c r="D71" s="24">
        <f>SUM(D72:D73)</f>
        <v>4</v>
      </c>
      <c r="E71" s="25">
        <f>(D71/B71)</f>
        <v>1</v>
      </c>
      <c r="F71" s="24" t="str">
        <f>IF(E71&gt;=0.5,"Đạt","Không đạt")</f>
        <v>Đạt</v>
      </c>
      <c r="G71" s="24">
        <f>SUM(G72:G73)</f>
        <v>0</v>
      </c>
      <c r="H71" s="24">
        <f>SUM(H72:H73)</f>
        <v>2</v>
      </c>
      <c r="I71" s="26">
        <f t="shared" si="0"/>
        <v>0.5</v>
      </c>
      <c r="J71" s="24" t="str">
        <f>IF(I71&gt;=0.5,"Đạt","Không đạt")</f>
        <v>Đạt</v>
      </c>
      <c r="L71" s="51"/>
    </row>
    <row r="72" spans="1:12" ht="48.75" thickBot="1" x14ac:dyDescent="0.3">
      <c r="A72" s="9" t="s">
        <v>53</v>
      </c>
      <c r="B72" s="42">
        <v>2</v>
      </c>
      <c r="C72" s="14">
        <v>2</v>
      </c>
      <c r="D72" s="36">
        <v>2</v>
      </c>
      <c r="E72" s="44">
        <f t="shared" ref="E72:E73" si="14">(D72/B72)</f>
        <v>1</v>
      </c>
      <c r="F72" s="100" t="s">
        <v>421</v>
      </c>
      <c r="G72" s="59"/>
      <c r="H72" s="15">
        <v>2</v>
      </c>
      <c r="I72" s="16">
        <f t="shared" si="0"/>
        <v>1</v>
      </c>
      <c r="J72" s="62" t="s">
        <v>117</v>
      </c>
      <c r="L72" s="78" t="s">
        <v>252</v>
      </c>
    </row>
    <row r="73" spans="1:12" ht="48.75" thickBot="1" x14ac:dyDescent="0.3">
      <c r="A73" s="9" t="s">
        <v>54</v>
      </c>
      <c r="B73" s="42">
        <v>2</v>
      </c>
      <c r="C73" s="14">
        <v>2</v>
      </c>
      <c r="D73" s="36">
        <v>2</v>
      </c>
      <c r="E73" s="44">
        <f t="shared" si="14"/>
        <v>1</v>
      </c>
      <c r="F73" s="6" t="s">
        <v>420</v>
      </c>
      <c r="G73" s="59">
        <v>0</v>
      </c>
      <c r="H73" s="15">
        <v>0</v>
      </c>
      <c r="I73" s="16">
        <f t="shared" si="0"/>
        <v>0</v>
      </c>
      <c r="J73" s="51"/>
      <c r="L73" s="78" t="s">
        <v>253</v>
      </c>
    </row>
    <row r="74" spans="1:12" s="17" customFormat="1" ht="32.25" thickBot="1" x14ac:dyDescent="0.3">
      <c r="A74" s="28" t="s">
        <v>62</v>
      </c>
      <c r="B74" s="24">
        <f>SUM(B75:B76)</f>
        <v>4</v>
      </c>
      <c r="C74" s="24">
        <f>SUM(C75:C76)</f>
        <v>4</v>
      </c>
      <c r="D74" s="24">
        <f>SUM(D75:D76)</f>
        <v>3</v>
      </c>
      <c r="E74" s="25">
        <f>(D74/B74)</f>
        <v>0.75</v>
      </c>
      <c r="F74" s="24" t="str">
        <f>IF(E74&gt;=0.5,"Đạt","Không đạt")</f>
        <v>Đạt</v>
      </c>
      <c r="G74" s="24">
        <f>SUM(G75:G76)</f>
        <v>0</v>
      </c>
      <c r="H74" s="24">
        <f>SUM(H75:H76)</f>
        <v>0</v>
      </c>
      <c r="I74" s="26">
        <f t="shared" si="0"/>
        <v>0</v>
      </c>
      <c r="J74" s="24" t="str">
        <f>IF(I74&gt;=0.5,"Đạt","Không đạt")</f>
        <v>Không đạt</v>
      </c>
      <c r="L74" s="51"/>
    </row>
    <row r="75" spans="1:12" ht="36.75" thickBot="1" x14ac:dyDescent="0.3">
      <c r="A75" s="9" t="s">
        <v>55</v>
      </c>
      <c r="B75" s="42">
        <v>2</v>
      </c>
      <c r="C75" s="14">
        <v>2</v>
      </c>
      <c r="D75" s="36">
        <v>2</v>
      </c>
      <c r="E75" s="44">
        <f t="shared" ref="E75:E76" si="15">(D75/B75)</f>
        <v>1</v>
      </c>
      <c r="F75" s="51"/>
      <c r="G75" s="59"/>
      <c r="H75" s="15">
        <v>0</v>
      </c>
      <c r="I75" s="16">
        <f t="shared" si="0"/>
        <v>0</v>
      </c>
      <c r="J75" s="51"/>
      <c r="L75" s="78" t="s">
        <v>254</v>
      </c>
    </row>
    <row r="76" spans="1:12" ht="36.75" thickBot="1" x14ac:dyDescent="0.3">
      <c r="A76" s="9" t="s">
        <v>56</v>
      </c>
      <c r="B76" s="42">
        <v>2</v>
      </c>
      <c r="C76" s="14">
        <v>2</v>
      </c>
      <c r="D76" s="36">
        <v>1</v>
      </c>
      <c r="E76" s="44">
        <f t="shared" si="15"/>
        <v>0.5</v>
      </c>
      <c r="F76" s="66" t="s">
        <v>419</v>
      </c>
      <c r="G76" s="59"/>
      <c r="H76" s="15">
        <v>0</v>
      </c>
      <c r="I76" s="16">
        <f t="shared" si="0"/>
        <v>0</v>
      </c>
      <c r="J76" s="51"/>
      <c r="L76" s="6" t="s">
        <v>119</v>
      </c>
    </row>
    <row r="77" spans="1:12" ht="16.5" thickBot="1" x14ac:dyDescent="0.3">
      <c r="A77" s="10" t="s">
        <v>57</v>
      </c>
      <c r="B77" s="41">
        <f>SUM(B15,B29,B65)</f>
        <v>88</v>
      </c>
      <c r="C77" s="5">
        <f>SUM(C15,C29,C65)</f>
        <v>88</v>
      </c>
      <c r="D77" s="12">
        <f>SUM(D15,D29,D65)</f>
        <v>85</v>
      </c>
      <c r="E77" s="56">
        <f>(D77/B77)</f>
        <v>0.96590909090909094</v>
      </c>
      <c r="F77" s="3"/>
      <c r="G77" s="58">
        <f>SUM(G15,G29,G65)</f>
        <v>0</v>
      </c>
      <c r="H77" s="12">
        <f>SUM(H15,H29,H65)</f>
        <v>61</v>
      </c>
      <c r="I77" s="56">
        <f t="shared" si="0"/>
        <v>0.69318181818181823</v>
      </c>
      <c r="J77" s="3"/>
    </row>
    <row r="78" spans="1:12" ht="16.5" thickBot="1" x14ac:dyDescent="0.3">
      <c r="A78" s="10" t="s">
        <v>58</v>
      </c>
      <c r="B78" s="41">
        <v>100</v>
      </c>
      <c r="C78" s="5">
        <f>(C77*B78)/B77</f>
        <v>100</v>
      </c>
      <c r="D78" s="13">
        <f>(D77*B78)/B77</f>
        <v>96.590909090909093</v>
      </c>
      <c r="E78" s="56">
        <f>(D78/B78)</f>
        <v>0.96590909090909094</v>
      </c>
      <c r="F78" s="3"/>
      <c r="G78" s="60">
        <f>(G77/B77)*100</f>
        <v>0</v>
      </c>
      <c r="H78" s="13">
        <f>(H77*B78)/B77</f>
        <v>69.318181818181813</v>
      </c>
      <c r="I78" s="56">
        <f t="shared" si="0"/>
        <v>0.69318181818181812</v>
      </c>
      <c r="J78" s="3"/>
    </row>
    <row r="79" spans="1:12" ht="36" customHeight="1" thickBot="1" x14ac:dyDescent="0.3">
      <c r="A79" s="10" t="s">
        <v>59</v>
      </c>
      <c r="B79" s="11"/>
      <c r="C79" s="11"/>
      <c r="D79" s="116"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17"/>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16"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17"/>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07" t="s">
        <v>74</v>
      </c>
      <c r="B81" s="108"/>
      <c r="C81" s="108"/>
      <c r="D81" s="108"/>
      <c r="E81" s="108"/>
      <c r="H81" s="109" t="s">
        <v>75</v>
      </c>
      <c r="I81" s="110"/>
      <c r="J81" s="110"/>
    </row>
    <row r="85" spans="1:10" ht="15.6" customHeight="1" x14ac:dyDescent="0.25">
      <c r="A85" s="106"/>
      <c r="B85" s="106"/>
      <c r="C85" s="106"/>
      <c r="D85" s="106"/>
      <c r="I85" s="104"/>
      <c r="J85" s="105"/>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2"/>
  <sheetViews>
    <sheetView topLeftCell="A4" zoomScale="80" zoomScaleNormal="80" workbookViewId="0">
      <selection activeCell="K19" sqref="K19"/>
    </sheetView>
  </sheetViews>
  <sheetFormatPr defaultRowHeight="16.7" customHeight="1" x14ac:dyDescent="0.25"/>
  <cols>
    <col min="1" max="1" width="4.7109375" style="121" customWidth="1"/>
    <col min="2" max="2" width="25.5703125" style="124" customWidth="1"/>
    <col min="3" max="3" width="10.140625" style="121" customWidth="1"/>
    <col min="4" max="4" width="12.85546875" style="121" customWidth="1"/>
    <col min="5" max="5" width="12.28515625" style="121" customWidth="1"/>
    <col min="6" max="6" width="10.7109375" style="121" customWidth="1"/>
    <col min="7" max="7" width="10.7109375" style="125" customWidth="1"/>
    <col min="8" max="8" width="11.28515625" style="121" customWidth="1"/>
    <col min="9" max="9" width="14.7109375" style="121" customWidth="1"/>
    <col min="10" max="10" width="11.7109375" style="121" customWidth="1"/>
    <col min="11" max="11" width="16.5703125" style="121" customWidth="1"/>
    <col min="12" max="12" width="13.140625" style="121" customWidth="1"/>
    <col min="13" max="13" width="34.140625" style="121" customWidth="1"/>
    <col min="14" max="14" width="2" style="121" customWidth="1"/>
    <col min="15" max="15" width="1.5703125" style="121" customWidth="1"/>
    <col min="16" max="16" width="1.7109375" style="124" customWidth="1"/>
    <col min="17" max="256" width="9.140625" style="121"/>
    <col min="257" max="257" width="4.7109375" style="121" customWidth="1"/>
    <col min="258" max="258" width="25.5703125" style="121" customWidth="1"/>
    <col min="259" max="259" width="10.140625" style="121" customWidth="1"/>
    <col min="260" max="260" width="12.85546875" style="121" customWidth="1"/>
    <col min="261" max="261" width="12.28515625" style="121" customWidth="1"/>
    <col min="262" max="263" width="10.7109375" style="121" customWidth="1"/>
    <col min="264" max="264" width="11.28515625" style="121" customWidth="1"/>
    <col min="265" max="265" width="14.7109375" style="121" customWidth="1"/>
    <col min="266" max="266" width="11.7109375" style="121" customWidth="1"/>
    <col min="267" max="267" width="16.5703125" style="121" customWidth="1"/>
    <col min="268" max="268" width="13.140625" style="121" customWidth="1"/>
    <col min="269" max="269" width="34.140625" style="121" customWidth="1"/>
    <col min="270" max="270" width="2" style="121" customWidth="1"/>
    <col min="271" max="271" width="1.5703125" style="121" customWidth="1"/>
    <col min="272" max="272" width="1.7109375" style="121" customWidth="1"/>
    <col min="273" max="512" width="9.140625" style="121"/>
    <col min="513" max="513" width="4.7109375" style="121" customWidth="1"/>
    <col min="514" max="514" width="25.5703125" style="121" customWidth="1"/>
    <col min="515" max="515" width="10.140625" style="121" customWidth="1"/>
    <col min="516" max="516" width="12.85546875" style="121" customWidth="1"/>
    <col min="517" max="517" width="12.28515625" style="121" customWidth="1"/>
    <col min="518" max="519" width="10.7109375" style="121" customWidth="1"/>
    <col min="520" max="520" width="11.28515625" style="121" customWidth="1"/>
    <col min="521" max="521" width="14.7109375" style="121" customWidth="1"/>
    <col min="522" max="522" width="11.7109375" style="121" customWidth="1"/>
    <col min="523" max="523" width="16.5703125" style="121" customWidth="1"/>
    <col min="524" max="524" width="13.140625" style="121" customWidth="1"/>
    <col min="525" max="525" width="34.140625" style="121" customWidth="1"/>
    <col min="526" max="526" width="2" style="121" customWidth="1"/>
    <col min="527" max="527" width="1.5703125" style="121" customWidth="1"/>
    <col min="528" max="528" width="1.7109375" style="121" customWidth="1"/>
    <col min="529" max="768" width="9.140625" style="121"/>
    <col min="769" max="769" width="4.7109375" style="121" customWidth="1"/>
    <col min="770" max="770" width="25.5703125" style="121" customWidth="1"/>
    <col min="771" max="771" width="10.140625" style="121" customWidth="1"/>
    <col min="772" max="772" width="12.85546875" style="121" customWidth="1"/>
    <col min="773" max="773" width="12.28515625" style="121" customWidth="1"/>
    <col min="774" max="775" width="10.7109375" style="121" customWidth="1"/>
    <col min="776" max="776" width="11.28515625" style="121" customWidth="1"/>
    <col min="777" max="777" width="14.7109375" style="121" customWidth="1"/>
    <col min="778" max="778" width="11.7109375" style="121" customWidth="1"/>
    <col min="779" max="779" width="16.5703125" style="121" customWidth="1"/>
    <col min="780" max="780" width="13.140625" style="121" customWidth="1"/>
    <col min="781" max="781" width="34.140625" style="121" customWidth="1"/>
    <col min="782" max="782" width="2" style="121" customWidth="1"/>
    <col min="783" max="783" width="1.5703125" style="121" customWidth="1"/>
    <col min="784" max="784" width="1.7109375" style="121" customWidth="1"/>
    <col min="785" max="1024" width="9.140625" style="121"/>
    <col min="1025" max="1025" width="4.7109375" style="121" customWidth="1"/>
    <col min="1026" max="1026" width="25.5703125" style="121" customWidth="1"/>
    <col min="1027" max="1027" width="10.140625" style="121" customWidth="1"/>
    <col min="1028" max="1028" width="12.85546875" style="121" customWidth="1"/>
    <col min="1029" max="1029" width="12.28515625" style="121" customWidth="1"/>
    <col min="1030" max="1031" width="10.7109375" style="121" customWidth="1"/>
    <col min="1032" max="1032" width="11.28515625" style="121" customWidth="1"/>
    <col min="1033" max="1033" width="14.7109375" style="121" customWidth="1"/>
    <col min="1034" max="1034" width="11.7109375" style="121" customWidth="1"/>
    <col min="1035" max="1035" width="16.5703125" style="121" customWidth="1"/>
    <col min="1036" max="1036" width="13.140625" style="121" customWidth="1"/>
    <col min="1037" max="1037" width="34.140625" style="121" customWidth="1"/>
    <col min="1038" max="1038" width="2" style="121" customWidth="1"/>
    <col min="1039" max="1039" width="1.5703125" style="121" customWidth="1"/>
    <col min="1040" max="1040" width="1.7109375" style="121" customWidth="1"/>
    <col min="1041" max="1280" width="9.140625" style="121"/>
    <col min="1281" max="1281" width="4.7109375" style="121" customWidth="1"/>
    <col min="1282" max="1282" width="25.5703125" style="121" customWidth="1"/>
    <col min="1283" max="1283" width="10.140625" style="121" customWidth="1"/>
    <col min="1284" max="1284" width="12.85546875" style="121" customWidth="1"/>
    <col min="1285" max="1285" width="12.28515625" style="121" customWidth="1"/>
    <col min="1286" max="1287" width="10.7109375" style="121" customWidth="1"/>
    <col min="1288" max="1288" width="11.28515625" style="121" customWidth="1"/>
    <col min="1289" max="1289" width="14.7109375" style="121" customWidth="1"/>
    <col min="1290" max="1290" width="11.7109375" style="121" customWidth="1"/>
    <col min="1291" max="1291" width="16.5703125" style="121" customWidth="1"/>
    <col min="1292" max="1292" width="13.140625" style="121" customWidth="1"/>
    <col min="1293" max="1293" width="34.140625" style="121" customWidth="1"/>
    <col min="1294" max="1294" width="2" style="121" customWidth="1"/>
    <col min="1295" max="1295" width="1.5703125" style="121" customWidth="1"/>
    <col min="1296" max="1296" width="1.7109375" style="121" customWidth="1"/>
    <col min="1297" max="1536" width="9.140625" style="121"/>
    <col min="1537" max="1537" width="4.7109375" style="121" customWidth="1"/>
    <col min="1538" max="1538" width="25.5703125" style="121" customWidth="1"/>
    <col min="1539" max="1539" width="10.140625" style="121" customWidth="1"/>
    <col min="1540" max="1540" width="12.85546875" style="121" customWidth="1"/>
    <col min="1541" max="1541" width="12.28515625" style="121" customWidth="1"/>
    <col min="1542" max="1543" width="10.7109375" style="121" customWidth="1"/>
    <col min="1544" max="1544" width="11.28515625" style="121" customWidth="1"/>
    <col min="1545" max="1545" width="14.7109375" style="121" customWidth="1"/>
    <col min="1546" max="1546" width="11.7109375" style="121" customWidth="1"/>
    <col min="1547" max="1547" width="16.5703125" style="121" customWidth="1"/>
    <col min="1548" max="1548" width="13.140625" style="121" customWidth="1"/>
    <col min="1549" max="1549" width="34.140625" style="121" customWidth="1"/>
    <col min="1550" max="1550" width="2" style="121" customWidth="1"/>
    <col min="1551" max="1551" width="1.5703125" style="121" customWidth="1"/>
    <col min="1552" max="1552" width="1.7109375" style="121" customWidth="1"/>
    <col min="1553" max="1792" width="9.140625" style="121"/>
    <col min="1793" max="1793" width="4.7109375" style="121" customWidth="1"/>
    <col min="1794" max="1794" width="25.5703125" style="121" customWidth="1"/>
    <col min="1795" max="1795" width="10.140625" style="121" customWidth="1"/>
    <col min="1796" max="1796" width="12.85546875" style="121" customWidth="1"/>
    <col min="1797" max="1797" width="12.28515625" style="121" customWidth="1"/>
    <col min="1798" max="1799" width="10.7109375" style="121" customWidth="1"/>
    <col min="1800" max="1800" width="11.28515625" style="121" customWidth="1"/>
    <col min="1801" max="1801" width="14.7109375" style="121" customWidth="1"/>
    <col min="1802" max="1802" width="11.7109375" style="121" customWidth="1"/>
    <col min="1803" max="1803" width="16.5703125" style="121" customWidth="1"/>
    <col min="1804" max="1804" width="13.140625" style="121" customWidth="1"/>
    <col min="1805" max="1805" width="34.140625" style="121" customWidth="1"/>
    <col min="1806" max="1806" width="2" style="121" customWidth="1"/>
    <col min="1807" max="1807" width="1.5703125" style="121" customWidth="1"/>
    <col min="1808" max="1808" width="1.7109375" style="121" customWidth="1"/>
    <col min="1809" max="2048" width="9.140625" style="121"/>
    <col min="2049" max="2049" width="4.7109375" style="121" customWidth="1"/>
    <col min="2050" max="2050" width="25.5703125" style="121" customWidth="1"/>
    <col min="2051" max="2051" width="10.140625" style="121" customWidth="1"/>
    <col min="2052" max="2052" width="12.85546875" style="121" customWidth="1"/>
    <col min="2053" max="2053" width="12.28515625" style="121" customWidth="1"/>
    <col min="2054" max="2055" width="10.7109375" style="121" customWidth="1"/>
    <col min="2056" max="2056" width="11.28515625" style="121" customWidth="1"/>
    <col min="2057" max="2057" width="14.7109375" style="121" customWidth="1"/>
    <col min="2058" max="2058" width="11.7109375" style="121" customWidth="1"/>
    <col min="2059" max="2059" width="16.5703125" style="121" customWidth="1"/>
    <col min="2060" max="2060" width="13.140625" style="121" customWidth="1"/>
    <col min="2061" max="2061" width="34.140625" style="121" customWidth="1"/>
    <col min="2062" max="2062" width="2" style="121" customWidth="1"/>
    <col min="2063" max="2063" width="1.5703125" style="121" customWidth="1"/>
    <col min="2064" max="2064" width="1.7109375" style="121" customWidth="1"/>
    <col min="2065" max="2304" width="9.140625" style="121"/>
    <col min="2305" max="2305" width="4.7109375" style="121" customWidth="1"/>
    <col min="2306" max="2306" width="25.5703125" style="121" customWidth="1"/>
    <col min="2307" max="2307" width="10.140625" style="121" customWidth="1"/>
    <col min="2308" max="2308" width="12.85546875" style="121" customWidth="1"/>
    <col min="2309" max="2309" width="12.28515625" style="121" customWidth="1"/>
    <col min="2310" max="2311" width="10.7109375" style="121" customWidth="1"/>
    <col min="2312" max="2312" width="11.28515625" style="121" customWidth="1"/>
    <col min="2313" max="2313" width="14.7109375" style="121" customWidth="1"/>
    <col min="2314" max="2314" width="11.7109375" style="121" customWidth="1"/>
    <col min="2315" max="2315" width="16.5703125" style="121" customWidth="1"/>
    <col min="2316" max="2316" width="13.140625" style="121" customWidth="1"/>
    <col min="2317" max="2317" width="34.140625" style="121" customWidth="1"/>
    <col min="2318" max="2318" width="2" style="121" customWidth="1"/>
    <col min="2319" max="2319" width="1.5703125" style="121" customWidth="1"/>
    <col min="2320" max="2320" width="1.7109375" style="121" customWidth="1"/>
    <col min="2321" max="2560" width="9.140625" style="121"/>
    <col min="2561" max="2561" width="4.7109375" style="121" customWidth="1"/>
    <col min="2562" max="2562" width="25.5703125" style="121" customWidth="1"/>
    <col min="2563" max="2563" width="10.140625" style="121" customWidth="1"/>
    <col min="2564" max="2564" width="12.85546875" style="121" customWidth="1"/>
    <col min="2565" max="2565" width="12.28515625" style="121" customWidth="1"/>
    <col min="2566" max="2567" width="10.7109375" style="121" customWidth="1"/>
    <col min="2568" max="2568" width="11.28515625" style="121" customWidth="1"/>
    <col min="2569" max="2569" width="14.7109375" style="121" customWidth="1"/>
    <col min="2570" max="2570" width="11.7109375" style="121" customWidth="1"/>
    <col min="2571" max="2571" width="16.5703125" style="121" customWidth="1"/>
    <col min="2572" max="2572" width="13.140625" style="121" customWidth="1"/>
    <col min="2573" max="2573" width="34.140625" style="121" customWidth="1"/>
    <col min="2574" max="2574" width="2" style="121" customWidth="1"/>
    <col min="2575" max="2575" width="1.5703125" style="121" customWidth="1"/>
    <col min="2576" max="2576" width="1.7109375" style="121" customWidth="1"/>
    <col min="2577" max="2816" width="9.140625" style="121"/>
    <col min="2817" max="2817" width="4.7109375" style="121" customWidth="1"/>
    <col min="2818" max="2818" width="25.5703125" style="121" customWidth="1"/>
    <col min="2819" max="2819" width="10.140625" style="121" customWidth="1"/>
    <col min="2820" max="2820" width="12.85546875" style="121" customWidth="1"/>
    <col min="2821" max="2821" width="12.28515625" style="121" customWidth="1"/>
    <col min="2822" max="2823" width="10.7109375" style="121" customWidth="1"/>
    <col min="2824" max="2824" width="11.28515625" style="121" customWidth="1"/>
    <col min="2825" max="2825" width="14.7109375" style="121" customWidth="1"/>
    <col min="2826" max="2826" width="11.7109375" style="121" customWidth="1"/>
    <col min="2827" max="2827" width="16.5703125" style="121" customWidth="1"/>
    <col min="2828" max="2828" width="13.140625" style="121" customWidth="1"/>
    <col min="2829" max="2829" width="34.140625" style="121" customWidth="1"/>
    <col min="2830" max="2830" width="2" style="121" customWidth="1"/>
    <col min="2831" max="2831" width="1.5703125" style="121" customWidth="1"/>
    <col min="2832" max="2832" width="1.7109375" style="121" customWidth="1"/>
    <col min="2833" max="3072" width="9.140625" style="121"/>
    <col min="3073" max="3073" width="4.7109375" style="121" customWidth="1"/>
    <col min="3074" max="3074" width="25.5703125" style="121" customWidth="1"/>
    <col min="3075" max="3075" width="10.140625" style="121" customWidth="1"/>
    <col min="3076" max="3076" width="12.85546875" style="121" customWidth="1"/>
    <col min="3077" max="3077" width="12.28515625" style="121" customWidth="1"/>
    <col min="3078" max="3079" width="10.7109375" style="121" customWidth="1"/>
    <col min="3080" max="3080" width="11.28515625" style="121" customWidth="1"/>
    <col min="3081" max="3081" width="14.7109375" style="121" customWidth="1"/>
    <col min="3082" max="3082" width="11.7109375" style="121" customWidth="1"/>
    <col min="3083" max="3083" width="16.5703125" style="121" customWidth="1"/>
    <col min="3084" max="3084" width="13.140625" style="121" customWidth="1"/>
    <col min="3085" max="3085" width="34.140625" style="121" customWidth="1"/>
    <col min="3086" max="3086" width="2" style="121" customWidth="1"/>
    <col min="3087" max="3087" width="1.5703125" style="121" customWidth="1"/>
    <col min="3088" max="3088" width="1.7109375" style="121" customWidth="1"/>
    <col min="3089" max="3328" width="9.140625" style="121"/>
    <col min="3329" max="3329" width="4.7109375" style="121" customWidth="1"/>
    <col min="3330" max="3330" width="25.5703125" style="121" customWidth="1"/>
    <col min="3331" max="3331" width="10.140625" style="121" customWidth="1"/>
    <col min="3332" max="3332" width="12.85546875" style="121" customWidth="1"/>
    <col min="3333" max="3333" width="12.28515625" style="121" customWidth="1"/>
    <col min="3334" max="3335" width="10.7109375" style="121" customWidth="1"/>
    <col min="3336" max="3336" width="11.28515625" style="121" customWidth="1"/>
    <col min="3337" max="3337" width="14.7109375" style="121" customWidth="1"/>
    <col min="3338" max="3338" width="11.7109375" style="121" customWidth="1"/>
    <col min="3339" max="3339" width="16.5703125" style="121" customWidth="1"/>
    <col min="3340" max="3340" width="13.140625" style="121" customWidth="1"/>
    <col min="3341" max="3341" width="34.140625" style="121" customWidth="1"/>
    <col min="3342" max="3342" width="2" style="121" customWidth="1"/>
    <col min="3343" max="3343" width="1.5703125" style="121" customWidth="1"/>
    <col min="3344" max="3344" width="1.7109375" style="121" customWidth="1"/>
    <col min="3345" max="3584" width="9.140625" style="121"/>
    <col min="3585" max="3585" width="4.7109375" style="121" customWidth="1"/>
    <col min="3586" max="3586" width="25.5703125" style="121" customWidth="1"/>
    <col min="3587" max="3587" width="10.140625" style="121" customWidth="1"/>
    <col min="3588" max="3588" width="12.85546875" style="121" customWidth="1"/>
    <col min="3589" max="3589" width="12.28515625" style="121" customWidth="1"/>
    <col min="3590" max="3591" width="10.7109375" style="121" customWidth="1"/>
    <col min="3592" max="3592" width="11.28515625" style="121" customWidth="1"/>
    <col min="3593" max="3593" width="14.7109375" style="121" customWidth="1"/>
    <col min="3594" max="3594" width="11.7109375" style="121" customWidth="1"/>
    <col min="3595" max="3595" width="16.5703125" style="121" customWidth="1"/>
    <col min="3596" max="3596" width="13.140625" style="121" customWidth="1"/>
    <col min="3597" max="3597" width="34.140625" style="121" customWidth="1"/>
    <col min="3598" max="3598" width="2" style="121" customWidth="1"/>
    <col min="3599" max="3599" width="1.5703125" style="121" customWidth="1"/>
    <col min="3600" max="3600" width="1.7109375" style="121" customWidth="1"/>
    <col min="3601" max="3840" width="9.140625" style="121"/>
    <col min="3841" max="3841" width="4.7109375" style="121" customWidth="1"/>
    <col min="3842" max="3842" width="25.5703125" style="121" customWidth="1"/>
    <col min="3843" max="3843" width="10.140625" style="121" customWidth="1"/>
    <col min="3844" max="3844" width="12.85546875" style="121" customWidth="1"/>
    <col min="3845" max="3845" width="12.28515625" style="121" customWidth="1"/>
    <col min="3846" max="3847" width="10.7109375" style="121" customWidth="1"/>
    <col min="3848" max="3848" width="11.28515625" style="121" customWidth="1"/>
    <col min="3849" max="3849" width="14.7109375" style="121" customWidth="1"/>
    <col min="3850" max="3850" width="11.7109375" style="121" customWidth="1"/>
    <col min="3851" max="3851" width="16.5703125" style="121" customWidth="1"/>
    <col min="3852" max="3852" width="13.140625" style="121" customWidth="1"/>
    <col min="3853" max="3853" width="34.140625" style="121" customWidth="1"/>
    <col min="3854" max="3854" width="2" style="121" customWidth="1"/>
    <col min="3855" max="3855" width="1.5703125" style="121" customWidth="1"/>
    <col min="3856" max="3856" width="1.7109375" style="121" customWidth="1"/>
    <col min="3857" max="4096" width="9.140625" style="121"/>
    <col min="4097" max="4097" width="4.7109375" style="121" customWidth="1"/>
    <col min="4098" max="4098" width="25.5703125" style="121" customWidth="1"/>
    <col min="4099" max="4099" width="10.140625" style="121" customWidth="1"/>
    <col min="4100" max="4100" width="12.85546875" style="121" customWidth="1"/>
    <col min="4101" max="4101" width="12.28515625" style="121" customWidth="1"/>
    <col min="4102" max="4103" width="10.7109375" style="121" customWidth="1"/>
    <col min="4104" max="4104" width="11.28515625" style="121" customWidth="1"/>
    <col min="4105" max="4105" width="14.7109375" style="121" customWidth="1"/>
    <col min="4106" max="4106" width="11.7109375" style="121" customWidth="1"/>
    <col min="4107" max="4107" width="16.5703125" style="121" customWidth="1"/>
    <col min="4108" max="4108" width="13.140625" style="121" customWidth="1"/>
    <col min="4109" max="4109" width="34.140625" style="121" customWidth="1"/>
    <col min="4110" max="4110" width="2" style="121" customWidth="1"/>
    <col min="4111" max="4111" width="1.5703125" style="121" customWidth="1"/>
    <col min="4112" max="4112" width="1.7109375" style="121" customWidth="1"/>
    <col min="4113" max="4352" width="9.140625" style="121"/>
    <col min="4353" max="4353" width="4.7109375" style="121" customWidth="1"/>
    <col min="4354" max="4354" width="25.5703125" style="121" customWidth="1"/>
    <col min="4355" max="4355" width="10.140625" style="121" customWidth="1"/>
    <col min="4356" max="4356" width="12.85546875" style="121" customWidth="1"/>
    <col min="4357" max="4357" width="12.28515625" style="121" customWidth="1"/>
    <col min="4358" max="4359" width="10.7109375" style="121" customWidth="1"/>
    <col min="4360" max="4360" width="11.28515625" style="121" customWidth="1"/>
    <col min="4361" max="4361" width="14.7109375" style="121" customWidth="1"/>
    <col min="4362" max="4362" width="11.7109375" style="121" customWidth="1"/>
    <col min="4363" max="4363" width="16.5703125" style="121" customWidth="1"/>
    <col min="4364" max="4364" width="13.140625" style="121" customWidth="1"/>
    <col min="4365" max="4365" width="34.140625" style="121" customWidth="1"/>
    <col min="4366" max="4366" width="2" style="121" customWidth="1"/>
    <col min="4367" max="4367" width="1.5703125" style="121" customWidth="1"/>
    <col min="4368" max="4368" width="1.7109375" style="121" customWidth="1"/>
    <col min="4369" max="4608" width="9.140625" style="121"/>
    <col min="4609" max="4609" width="4.7109375" style="121" customWidth="1"/>
    <col min="4610" max="4610" width="25.5703125" style="121" customWidth="1"/>
    <col min="4611" max="4611" width="10.140625" style="121" customWidth="1"/>
    <col min="4612" max="4612" width="12.85546875" style="121" customWidth="1"/>
    <col min="4613" max="4613" width="12.28515625" style="121" customWidth="1"/>
    <col min="4614" max="4615" width="10.7109375" style="121" customWidth="1"/>
    <col min="4616" max="4616" width="11.28515625" style="121" customWidth="1"/>
    <col min="4617" max="4617" width="14.7109375" style="121" customWidth="1"/>
    <col min="4618" max="4618" width="11.7109375" style="121" customWidth="1"/>
    <col min="4619" max="4619" width="16.5703125" style="121" customWidth="1"/>
    <col min="4620" max="4620" width="13.140625" style="121" customWidth="1"/>
    <col min="4621" max="4621" width="34.140625" style="121" customWidth="1"/>
    <col min="4622" max="4622" width="2" style="121" customWidth="1"/>
    <col min="4623" max="4623" width="1.5703125" style="121" customWidth="1"/>
    <col min="4624" max="4624" width="1.7109375" style="121" customWidth="1"/>
    <col min="4625" max="4864" width="9.140625" style="121"/>
    <col min="4865" max="4865" width="4.7109375" style="121" customWidth="1"/>
    <col min="4866" max="4866" width="25.5703125" style="121" customWidth="1"/>
    <col min="4867" max="4867" width="10.140625" style="121" customWidth="1"/>
    <col min="4868" max="4868" width="12.85546875" style="121" customWidth="1"/>
    <col min="4869" max="4869" width="12.28515625" style="121" customWidth="1"/>
    <col min="4870" max="4871" width="10.7109375" style="121" customWidth="1"/>
    <col min="4872" max="4872" width="11.28515625" style="121" customWidth="1"/>
    <col min="4873" max="4873" width="14.7109375" style="121" customWidth="1"/>
    <col min="4874" max="4874" width="11.7109375" style="121" customWidth="1"/>
    <col min="4875" max="4875" width="16.5703125" style="121" customWidth="1"/>
    <col min="4876" max="4876" width="13.140625" style="121" customWidth="1"/>
    <col min="4877" max="4877" width="34.140625" style="121" customWidth="1"/>
    <col min="4878" max="4878" width="2" style="121" customWidth="1"/>
    <col min="4879" max="4879" width="1.5703125" style="121" customWidth="1"/>
    <col min="4880" max="4880" width="1.7109375" style="121" customWidth="1"/>
    <col min="4881" max="5120" width="9.140625" style="121"/>
    <col min="5121" max="5121" width="4.7109375" style="121" customWidth="1"/>
    <col min="5122" max="5122" width="25.5703125" style="121" customWidth="1"/>
    <col min="5123" max="5123" width="10.140625" style="121" customWidth="1"/>
    <col min="5124" max="5124" width="12.85546875" style="121" customWidth="1"/>
    <col min="5125" max="5125" width="12.28515625" style="121" customWidth="1"/>
    <col min="5126" max="5127" width="10.7109375" style="121" customWidth="1"/>
    <col min="5128" max="5128" width="11.28515625" style="121" customWidth="1"/>
    <col min="5129" max="5129" width="14.7109375" style="121" customWidth="1"/>
    <col min="5130" max="5130" width="11.7109375" style="121" customWidth="1"/>
    <col min="5131" max="5131" width="16.5703125" style="121" customWidth="1"/>
    <col min="5132" max="5132" width="13.140625" style="121" customWidth="1"/>
    <col min="5133" max="5133" width="34.140625" style="121" customWidth="1"/>
    <col min="5134" max="5134" width="2" style="121" customWidth="1"/>
    <col min="5135" max="5135" width="1.5703125" style="121" customWidth="1"/>
    <col min="5136" max="5136" width="1.7109375" style="121" customWidth="1"/>
    <col min="5137" max="5376" width="9.140625" style="121"/>
    <col min="5377" max="5377" width="4.7109375" style="121" customWidth="1"/>
    <col min="5378" max="5378" width="25.5703125" style="121" customWidth="1"/>
    <col min="5379" max="5379" width="10.140625" style="121" customWidth="1"/>
    <col min="5380" max="5380" width="12.85546875" style="121" customWidth="1"/>
    <col min="5381" max="5381" width="12.28515625" style="121" customWidth="1"/>
    <col min="5382" max="5383" width="10.7109375" style="121" customWidth="1"/>
    <col min="5384" max="5384" width="11.28515625" style="121" customWidth="1"/>
    <col min="5385" max="5385" width="14.7109375" style="121" customWidth="1"/>
    <col min="5386" max="5386" width="11.7109375" style="121" customWidth="1"/>
    <col min="5387" max="5387" width="16.5703125" style="121" customWidth="1"/>
    <col min="5388" max="5388" width="13.140625" style="121" customWidth="1"/>
    <col min="5389" max="5389" width="34.140625" style="121" customWidth="1"/>
    <col min="5390" max="5390" width="2" style="121" customWidth="1"/>
    <col min="5391" max="5391" width="1.5703125" style="121" customWidth="1"/>
    <col min="5392" max="5392" width="1.7109375" style="121" customWidth="1"/>
    <col min="5393" max="5632" width="9.140625" style="121"/>
    <col min="5633" max="5633" width="4.7109375" style="121" customWidth="1"/>
    <col min="5634" max="5634" width="25.5703125" style="121" customWidth="1"/>
    <col min="5635" max="5635" width="10.140625" style="121" customWidth="1"/>
    <col min="5636" max="5636" width="12.85546875" style="121" customWidth="1"/>
    <col min="5637" max="5637" width="12.28515625" style="121" customWidth="1"/>
    <col min="5638" max="5639" width="10.7109375" style="121" customWidth="1"/>
    <col min="5640" max="5640" width="11.28515625" style="121" customWidth="1"/>
    <col min="5641" max="5641" width="14.7109375" style="121" customWidth="1"/>
    <col min="5642" max="5642" width="11.7109375" style="121" customWidth="1"/>
    <col min="5643" max="5643" width="16.5703125" style="121" customWidth="1"/>
    <col min="5644" max="5644" width="13.140625" style="121" customWidth="1"/>
    <col min="5645" max="5645" width="34.140625" style="121" customWidth="1"/>
    <col min="5646" max="5646" width="2" style="121" customWidth="1"/>
    <col min="5647" max="5647" width="1.5703125" style="121" customWidth="1"/>
    <col min="5648" max="5648" width="1.7109375" style="121" customWidth="1"/>
    <col min="5649" max="5888" width="9.140625" style="121"/>
    <col min="5889" max="5889" width="4.7109375" style="121" customWidth="1"/>
    <col min="5890" max="5890" width="25.5703125" style="121" customWidth="1"/>
    <col min="5891" max="5891" width="10.140625" style="121" customWidth="1"/>
    <col min="5892" max="5892" width="12.85546875" style="121" customWidth="1"/>
    <col min="5893" max="5893" width="12.28515625" style="121" customWidth="1"/>
    <col min="5894" max="5895" width="10.7109375" style="121" customWidth="1"/>
    <col min="5896" max="5896" width="11.28515625" style="121" customWidth="1"/>
    <col min="5897" max="5897" width="14.7109375" style="121" customWidth="1"/>
    <col min="5898" max="5898" width="11.7109375" style="121" customWidth="1"/>
    <col min="5899" max="5899" width="16.5703125" style="121" customWidth="1"/>
    <col min="5900" max="5900" width="13.140625" style="121" customWidth="1"/>
    <col min="5901" max="5901" width="34.140625" style="121" customWidth="1"/>
    <col min="5902" max="5902" width="2" style="121" customWidth="1"/>
    <col min="5903" max="5903" width="1.5703125" style="121" customWidth="1"/>
    <col min="5904" max="5904" width="1.7109375" style="121" customWidth="1"/>
    <col min="5905" max="6144" width="9.140625" style="121"/>
    <col min="6145" max="6145" width="4.7109375" style="121" customWidth="1"/>
    <col min="6146" max="6146" width="25.5703125" style="121" customWidth="1"/>
    <col min="6147" max="6147" width="10.140625" style="121" customWidth="1"/>
    <col min="6148" max="6148" width="12.85546875" style="121" customWidth="1"/>
    <col min="6149" max="6149" width="12.28515625" style="121" customWidth="1"/>
    <col min="6150" max="6151" width="10.7109375" style="121" customWidth="1"/>
    <col min="6152" max="6152" width="11.28515625" style="121" customWidth="1"/>
    <col min="6153" max="6153" width="14.7109375" style="121" customWidth="1"/>
    <col min="6154" max="6154" width="11.7109375" style="121" customWidth="1"/>
    <col min="6155" max="6155" width="16.5703125" style="121" customWidth="1"/>
    <col min="6156" max="6156" width="13.140625" style="121" customWidth="1"/>
    <col min="6157" max="6157" width="34.140625" style="121" customWidth="1"/>
    <col min="6158" max="6158" width="2" style="121" customWidth="1"/>
    <col min="6159" max="6159" width="1.5703125" style="121" customWidth="1"/>
    <col min="6160" max="6160" width="1.7109375" style="121" customWidth="1"/>
    <col min="6161" max="6400" width="9.140625" style="121"/>
    <col min="6401" max="6401" width="4.7109375" style="121" customWidth="1"/>
    <col min="6402" max="6402" width="25.5703125" style="121" customWidth="1"/>
    <col min="6403" max="6403" width="10.140625" style="121" customWidth="1"/>
    <col min="6404" max="6404" width="12.85546875" style="121" customWidth="1"/>
    <col min="6405" max="6405" width="12.28515625" style="121" customWidth="1"/>
    <col min="6406" max="6407" width="10.7109375" style="121" customWidth="1"/>
    <col min="6408" max="6408" width="11.28515625" style="121" customWidth="1"/>
    <col min="6409" max="6409" width="14.7109375" style="121" customWidth="1"/>
    <col min="6410" max="6410" width="11.7109375" style="121" customWidth="1"/>
    <col min="6411" max="6411" width="16.5703125" style="121" customWidth="1"/>
    <col min="6412" max="6412" width="13.140625" style="121" customWidth="1"/>
    <col min="6413" max="6413" width="34.140625" style="121" customWidth="1"/>
    <col min="6414" max="6414" width="2" style="121" customWidth="1"/>
    <col min="6415" max="6415" width="1.5703125" style="121" customWidth="1"/>
    <col min="6416" max="6416" width="1.7109375" style="121" customWidth="1"/>
    <col min="6417" max="6656" width="9.140625" style="121"/>
    <col min="6657" max="6657" width="4.7109375" style="121" customWidth="1"/>
    <col min="6658" max="6658" width="25.5703125" style="121" customWidth="1"/>
    <col min="6659" max="6659" width="10.140625" style="121" customWidth="1"/>
    <col min="6660" max="6660" width="12.85546875" style="121" customWidth="1"/>
    <col min="6661" max="6661" width="12.28515625" style="121" customWidth="1"/>
    <col min="6662" max="6663" width="10.7109375" style="121" customWidth="1"/>
    <col min="6664" max="6664" width="11.28515625" style="121" customWidth="1"/>
    <col min="6665" max="6665" width="14.7109375" style="121" customWidth="1"/>
    <col min="6666" max="6666" width="11.7109375" style="121" customWidth="1"/>
    <col min="6667" max="6667" width="16.5703125" style="121" customWidth="1"/>
    <col min="6668" max="6668" width="13.140625" style="121" customWidth="1"/>
    <col min="6669" max="6669" width="34.140625" style="121" customWidth="1"/>
    <col min="6670" max="6670" width="2" style="121" customWidth="1"/>
    <col min="6671" max="6671" width="1.5703125" style="121" customWidth="1"/>
    <col min="6672" max="6672" width="1.7109375" style="121" customWidth="1"/>
    <col min="6673" max="6912" width="9.140625" style="121"/>
    <col min="6913" max="6913" width="4.7109375" style="121" customWidth="1"/>
    <col min="6914" max="6914" width="25.5703125" style="121" customWidth="1"/>
    <col min="6915" max="6915" width="10.140625" style="121" customWidth="1"/>
    <col min="6916" max="6916" width="12.85546875" style="121" customWidth="1"/>
    <col min="6917" max="6917" width="12.28515625" style="121" customWidth="1"/>
    <col min="6918" max="6919" width="10.7109375" style="121" customWidth="1"/>
    <col min="6920" max="6920" width="11.28515625" style="121" customWidth="1"/>
    <col min="6921" max="6921" width="14.7109375" style="121" customWidth="1"/>
    <col min="6922" max="6922" width="11.7109375" style="121" customWidth="1"/>
    <col min="6923" max="6923" width="16.5703125" style="121" customWidth="1"/>
    <col min="6924" max="6924" width="13.140625" style="121" customWidth="1"/>
    <col min="6925" max="6925" width="34.140625" style="121" customWidth="1"/>
    <col min="6926" max="6926" width="2" style="121" customWidth="1"/>
    <col min="6927" max="6927" width="1.5703125" style="121" customWidth="1"/>
    <col min="6928" max="6928" width="1.7109375" style="121" customWidth="1"/>
    <col min="6929" max="7168" width="9.140625" style="121"/>
    <col min="7169" max="7169" width="4.7109375" style="121" customWidth="1"/>
    <col min="7170" max="7170" width="25.5703125" style="121" customWidth="1"/>
    <col min="7171" max="7171" width="10.140625" style="121" customWidth="1"/>
    <col min="7172" max="7172" width="12.85546875" style="121" customWidth="1"/>
    <col min="7173" max="7173" width="12.28515625" style="121" customWidth="1"/>
    <col min="7174" max="7175" width="10.7109375" style="121" customWidth="1"/>
    <col min="7176" max="7176" width="11.28515625" style="121" customWidth="1"/>
    <col min="7177" max="7177" width="14.7109375" style="121" customWidth="1"/>
    <col min="7178" max="7178" width="11.7109375" style="121" customWidth="1"/>
    <col min="7179" max="7179" width="16.5703125" style="121" customWidth="1"/>
    <col min="7180" max="7180" width="13.140625" style="121" customWidth="1"/>
    <col min="7181" max="7181" width="34.140625" style="121" customWidth="1"/>
    <col min="7182" max="7182" width="2" style="121" customWidth="1"/>
    <col min="7183" max="7183" width="1.5703125" style="121" customWidth="1"/>
    <col min="7184" max="7184" width="1.7109375" style="121" customWidth="1"/>
    <col min="7185" max="7424" width="9.140625" style="121"/>
    <col min="7425" max="7425" width="4.7109375" style="121" customWidth="1"/>
    <col min="7426" max="7426" width="25.5703125" style="121" customWidth="1"/>
    <col min="7427" max="7427" width="10.140625" style="121" customWidth="1"/>
    <col min="7428" max="7428" width="12.85546875" style="121" customWidth="1"/>
    <col min="7429" max="7429" width="12.28515625" style="121" customWidth="1"/>
    <col min="7430" max="7431" width="10.7109375" style="121" customWidth="1"/>
    <col min="7432" max="7432" width="11.28515625" style="121" customWidth="1"/>
    <col min="7433" max="7433" width="14.7109375" style="121" customWidth="1"/>
    <col min="7434" max="7434" width="11.7109375" style="121" customWidth="1"/>
    <col min="7435" max="7435" width="16.5703125" style="121" customWidth="1"/>
    <col min="7436" max="7436" width="13.140625" style="121" customWidth="1"/>
    <col min="7437" max="7437" width="34.140625" style="121" customWidth="1"/>
    <col min="7438" max="7438" width="2" style="121" customWidth="1"/>
    <col min="7439" max="7439" width="1.5703125" style="121" customWidth="1"/>
    <col min="7440" max="7440" width="1.7109375" style="121" customWidth="1"/>
    <col min="7441" max="7680" width="9.140625" style="121"/>
    <col min="7681" max="7681" width="4.7109375" style="121" customWidth="1"/>
    <col min="7682" max="7682" width="25.5703125" style="121" customWidth="1"/>
    <col min="7683" max="7683" width="10.140625" style="121" customWidth="1"/>
    <col min="7684" max="7684" width="12.85546875" style="121" customWidth="1"/>
    <col min="7685" max="7685" width="12.28515625" style="121" customWidth="1"/>
    <col min="7686" max="7687" width="10.7109375" style="121" customWidth="1"/>
    <col min="7688" max="7688" width="11.28515625" style="121" customWidth="1"/>
    <col min="7689" max="7689" width="14.7109375" style="121" customWidth="1"/>
    <col min="7690" max="7690" width="11.7109375" style="121" customWidth="1"/>
    <col min="7691" max="7691" width="16.5703125" style="121" customWidth="1"/>
    <col min="7692" max="7692" width="13.140625" style="121" customWidth="1"/>
    <col min="7693" max="7693" width="34.140625" style="121" customWidth="1"/>
    <col min="7694" max="7694" width="2" style="121" customWidth="1"/>
    <col min="7695" max="7695" width="1.5703125" style="121" customWidth="1"/>
    <col min="7696" max="7696" width="1.7109375" style="121" customWidth="1"/>
    <col min="7697" max="7936" width="9.140625" style="121"/>
    <col min="7937" max="7937" width="4.7109375" style="121" customWidth="1"/>
    <col min="7938" max="7938" width="25.5703125" style="121" customWidth="1"/>
    <col min="7939" max="7939" width="10.140625" style="121" customWidth="1"/>
    <col min="7940" max="7940" width="12.85546875" style="121" customWidth="1"/>
    <col min="7941" max="7941" width="12.28515625" style="121" customWidth="1"/>
    <col min="7942" max="7943" width="10.7109375" style="121" customWidth="1"/>
    <col min="7944" max="7944" width="11.28515625" style="121" customWidth="1"/>
    <col min="7945" max="7945" width="14.7109375" style="121" customWidth="1"/>
    <col min="7946" max="7946" width="11.7109375" style="121" customWidth="1"/>
    <col min="7947" max="7947" width="16.5703125" style="121" customWidth="1"/>
    <col min="7948" max="7948" width="13.140625" style="121" customWidth="1"/>
    <col min="7949" max="7949" width="34.140625" style="121" customWidth="1"/>
    <col min="7950" max="7950" width="2" style="121" customWidth="1"/>
    <col min="7951" max="7951" width="1.5703125" style="121" customWidth="1"/>
    <col min="7952" max="7952" width="1.7109375" style="121" customWidth="1"/>
    <col min="7953" max="8192" width="9.140625" style="121"/>
    <col min="8193" max="8193" width="4.7109375" style="121" customWidth="1"/>
    <col min="8194" max="8194" width="25.5703125" style="121" customWidth="1"/>
    <col min="8195" max="8195" width="10.140625" style="121" customWidth="1"/>
    <col min="8196" max="8196" width="12.85546875" style="121" customWidth="1"/>
    <col min="8197" max="8197" width="12.28515625" style="121" customWidth="1"/>
    <col min="8198" max="8199" width="10.7109375" style="121" customWidth="1"/>
    <col min="8200" max="8200" width="11.28515625" style="121" customWidth="1"/>
    <col min="8201" max="8201" width="14.7109375" style="121" customWidth="1"/>
    <col min="8202" max="8202" width="11.7109375" style="121" customWidth="1"/>
    <col min="8203" max="8203" width="16.5703125" style="121" customWidth="1"/>
    <col min="8204" max="8204" width="13.140625" style="121" customWidth="1"/>
    <col min="8205" max="8205" width="34.140625" style="121" customWidth="1"/>
    <col min="8206" max="8206" width="2" style="121" customWidth="1"/>
    <col min="8207" max="8207" width="1.5703125" style="121" customWidth="1"/>
    <col min="8208" max="8208" width="1.7109375" style="121" customWidth="1"/>
    <col min="8209" max="8448" width="9.140625" style="121"/>
    <col min="8449" max="8449" width="4.7109375" style="121" customWidth="1"/>
    <col min="8450" max="8450" width="25.5703125" style="121" customWidth="1"/>
    <col min="8451" max="8451" width="10.140625" style="121" customWidth="1"/>
    <col min="8452" max="8452" width="12.85546875" style="121" customWidth="1"/>
    <col min="8453" max="8453" width="12.28515625" style="121" customWidth="1"/>
    <col min="8454" max="8455" width="10.7109375" style="121" customWidth="1"/>
    <col min="8456" max="8456" width="11.28515625" style="121" customWidth="1"/>
    <col min="8457" max="8457" width="14.7109375" style="121" customWidth="1"/>
    <col min="8458" max="8458" width="11.7109375" style="121" customWidth="1"/>
    <col min="8459" max="8459" width="16.5703125" style="121" customWidth="1"/>
    <col min="8460" max="8460" width="13.140625" style="121" customWidth="1"/>
    <col min="8461" max="8461" width="34.140625" style="121" customWidth="1"/>
    <col min="8462" max="8462" width="2" style="121" customWidth="1"/>
    <col min="8463" max="8463" width="1.5703125" style="121" customWidth="1"/>
    <col min="8464" max="8464" width="1.7109375" style="121" customWidth="1"/>
    <col min="8465" max="8704" width="9.140625" style="121"/>
    <col min="8705" max="8705" width="4.7109375" style="121" customWidth="1"/>
    <col min="8706" max="8706" width="25.5703125" style="121" customWidth="1"/>
    <col min="8707" max="8707" width="10.140625" style="121" customWidth="1"/>
    <col min="8708" max="8708" width="12.85546875" style="121" customWidth="1"/>
    <col min="8709" max="8709" width="12.28515625" style="121" customWidth="1"/>
    <col min="8710" max="8711" width="10.7109375" style="121" customWidth="1"/>
    <col min="8712" max="8712" width="11.28515625" style="121" customWidth="1"/>
    <col min="8713" max="8713" width="14.7109375" style="121" customWidth="1"/>
    <col min="8714" max="8714" width="11.7109375" style="121" customWidth="1"/>
    <col min="8715" max="8715" width="16.5703125" style="121" customWidth="1"/>
    <col min="8716" max="8716" width="13.140625" style="121" customWidth="1"/>
    <col min="8717" max="8717" width="34.140625" style="121" customWidth="1"/>
    <col min="8718" max="8718" width="2" style="121" customWidth="1"/>
    <col min="8719" max="8719" width="1.5703125" style="121" customWidth="1"/>
    <col min="8720" max="8720" width="1.7109375" style="121" customWidth="1"/>
    <col min="8721" max="8960" width="9.140625" style="121"/>
    <col min="8961" max="8961" width="4.7109375" style="121" customWidth="1"/>
    <col min="8962" max="8962" width="25.5703125" style="121" customWidth="1"/>
    <col min="8963" max="8963" width="10.140625" style="121" customWidth="1"/>
    <col min="8964" max="8964" width="12.85546875" style="121" customWidth="1"/>
    <col min="8965" max="8965" width="12.28515625" style="121" customWidth="1"/>
    <col min="8966" max="8967" width="10.7109375" style="121" customWidth="1"/>
    <col min="8968" max="8968" width="11.28515625" style="121" customWidth="1"/>
    <col min="8969" max="8969" width="14.7109375" style="121" customWidth="1"/>
    <col min="8970" max="8970" width="11.7109375" style="121" customWidth="1"/>
    <col min="8971" max="8971" width="16.5703125" style="121" customWidth="1"/>
    <col min="8972" max="8972" width="13.140625" style="121" customWidth="1"/>
    <col min="8973" max="8973" width="34.140625" style="121" customWidth="1"/>
    <col min="8974" max="8974" width="2" style="121" customWidth="1"/>
    <col min="8975" max="8975" width="1.5703125" style="121" customWidth="1"/>
    <col min="8976" max="8976" width="1.7109375" style="121" customWidth="1"/>
    <col min="8977" max="9216" width="9.140625" style="121"/>
    <col min="9217" max="9217" width="4.7109375" style="121" customWidth="1"/>
    <col min="9218" max="9218" width="25.5703125" style="121" customWidth="1"/>
    <col min="9219" max="9219" width="10.140625" style="121" customWidth="1"/>
    <col min="9220" max="9220" width="12.85546875" style="121" customWidth="1"/>
    <col min="9221" max="9221" width="12.28515625" style="121" customWidth="1"/>
    <col min="9222" max="9223" width="10.7109375" style="121" customWidth="1"/>
    <col min="9224" max="9224" width="11.28515625" style="121" customWidth="1"/>
    <col min="9225" max="9225" width="14.7109375" style="121" customWidth="1"/>
    <col min="9226" max="9226" width="11.7109375" style="121" customWidth="1"/>
    <col min="9227" max="9227" width="16.5703125" style="121" customWidth="1"/>
    <col min="9228" max="9228" width="13.140625" style="121" customWidth="1"/>
    <col min="9229" max="9229" width="34.140625" style="121" customWidth="1"/>
    <col min="9230" max="9230" width="2" style="121" customWidth="1"/>
    <col min="9231" max="9231" width="1.5703125" style="121" customWidth="1"/>
    <col min="9232" max="9232" width="1.7109375" style="121" customWidth="1"/>
    <col min="9233" max="9472" width="9.140625" style="121"/>
    <col min="9473" max="9473" width="4.7109375" style="121" customWidth="1"/>
    <col min="9474" max="9474" width="25.5703125" style="121" customWidth="1"/>
    <col min="9475" max="9475" width="10.140625" style="121" customWidth="1"/>
    <col min="9476" max="9476" width="12.85546875" style="121" customWidth="1"/>
    <col min="9477" max="9477" width="12.28515625" style="121" customWidth="1"/>
    <col min="9478" max="9479" width="10.7109375" style="121" customWidth="1"/>
    <col min="9480" max="9480" width="11.28515625" style="121" customWidth="1"/>
    <col min="9481" max="9481" width="14.7109375" style="121" customWidth="1"/>
    <col min="9482" max="9482" width="11.7109375" style="121" customWidth="1"/>
    <col min="9483" max="9483" width="16.5703125" style="121" customWidth="1"/>
    <col min="9484" max="9484" width="13.140625" style="121" customWidth="1"/>
    <col min="9485" max="9485" width="34.140625" style="121" customWidth="1"/>
    <col min="9486" max="9486" width="2" style="121" customWidth="1"/>
    <col min="9487" max="9487" width="1.5703125" style="121" customWidth="1"/>
    <col min="9488" max="9488" width="1.7109375" style="121" customWidth="1"/>
    <col min="9489" max="9728" width="9.140625" style="121"/>
    <col min="9729" max="9729" width="4.7109375" style="121" customWidth="1"/>
    <col min="9730" max="9730" width="25.5703125" style="121" customWidth="1"/>
    <col min="9731" max="9731" width="10.140625" style="121" customWidth="1"/>
    <col min="9732" max="9732" width="12.85546875" style="121" customWidth="1"/>
    <col min="9733" max="9733" width="12.28515625" style="121" customWidth="1"/>
    <col min="9734" max="9735" width="10.7109375" style="121" customWidth="1"/>
    <col min="9736" max="9736" width="11.28515625" style="121" customWidth="1"/>
    <col min="9737" max="9737" width="14.7109375" style="121" customWidth="1"/>
    <col min="9738" max="9738" width="11.7109375" style="121" customWidth="1"/>
    <col min="9739" max="9739" width="16.5703125" style="121" customWidth="1"/>
    <col min="9740" max="9740" width="13.140625" style="121" customWidth="1"/>
    <col min="9741" max="9741" width="34.140625" style="121" customWidth="1"/>
    <col min="9742" max="9742" width="2" style="121" customWidth="1"/>
    <col min="9743" max="9743" width="1.5703125" style="121" customWidth="1"/>
    <col min="9744" max="9744" width="1.7109375" style="121" customWidth="1"/>
    <col min="9745" max="9984" width="9.140625" style="121"/>
    <col min="9985" max="9985" width="4.7109375" style="121" customWidth="1"/>
    <col min="9986" max="9986" width="25.5703125" style="121" customWidth="1"/>
    <col min="9987" max="9987" width="10.140625" style="121" customWidth="1"/>
    <col min="9988" max="9988" width="12.85546875" style="121" customWidth="1"/>
    <col min="9989" max="9989" width="12.28515625" style="121" customWidth="1"/>
    <col min="9990" max="9991" width="10.7109375" style="121" customWidth="1"/>
    <col min="9992" max="9992" width="11.28515625" style="121" customWidth="1"/>
    <col min="9993" max="9993" width="14.7109375" style="121" customWidth="1"/>
    <col min="9994" max="9994" width="11.7109375" style="121" customWidth="1"/>
    <col min="9995" max="9995" width="16.5703125" style="121" customWidth="1"/>
    <col min="9996" max="9996" width="13.140625" style="121" customWidth="1"/>
    <col min="9997" max="9997" width="34.140625" style="121" customWidth="1"/>
    <col min="9998" max="9998" width="2" style="121" customWidth="1"/>
    <col min="9999" max="9999" width="1.5703125" style="121" customWidth="1"/>
    <col min="10000" max="10000" width="1.7109375" style="121" customWidth="1"/>
    <col min="10001" max="10240" width="9.140625" style="121"/>
    <col min="10241" max="10241" width="4.7109375" style="121" customWidth="1"/>
    <col min="10242" max="10242" width="25.5703125" style="121" customWidth="1"/>
    <col min="10243" max="10243" width="10.140625" style="121" customWidth="1"/>
    <col min="10244" max="10244" width="12.85546875" style="121" customWidth="1"/>
    <col min="10245" max="10245" width="12.28515625" style="121" customWidth="1"/>
    <col min="10246" max="10247" width="10.7109375" style="121" customWidth="1"/>
    <col min="10248" max="10248" width="11.28515625" style="121" customWidth="1"/>
    <col min="10249" max="10249" width="14.7109375" style="121" customWidth="1"/>
    <col min="10250" max="10250" width="11.7109375" style="121" customWidth="1"/>
    <col min="10251" max="10251" width="16.5703125" style="121" customWidth="1"/>
    <col min="10252" max="10252" width="13.140625" style="121" customWidth="1"/>
    <col min="10253" max="10253" width="34.140625" style="121" customWidth="1"/>
    <col min="10254" max="10254" width="2" style="121" customWidth="1"/>
    <col min="10255" max="10255" width="1.5703125" style="121" customWidth="1"/>
    <col min="10256" max="10256" width="1.7109375" style="121" customWidth="1"/>
    <col min="10257" max="10496" width="9.140625" style="121"/>
    <col min="10497" max="10497" width="4.7109375" style="121" customWidth="1"/>
    <col min="10498" max="10498" width="25.5703125" style="121" customWidth="1"/>
    <col min="10499" max="10499" width="10.140625" style="121" customWidth="1"/>
    <col min="10500" max="10500" width="12.85546875" style="121" customWidth="1"/>
    <col min="10501" max="10501" width="12.28515625" style="121" customWidth="1"/>
    <col min="10502" max="10503" width="10.7109375" style="121" customWidth="1"/>
    <col min="10504" max="10504" width="11.28515625" style="121" customWidth="1"/>
    <col min="10505" max="10505" width="14.7109375" style="121" customWidth="1"/>
    <col min="10506" max="10506" width="11.7109375" style="121" customWidth="1"/>
    <col min="10507" max="10507" width="16.5703125" style="121" customWidth="1"/>
    <col min="10508" max="10508" width="13.140625" style="121" customWidth="1"/>
    <col min="10509" max="10509" width="34.140625" style="121" customWidth="1"/>
    <col min="10510" max="10510" width="2" style="121" customWidth="1"/>
    <col min="10511" max="10511" width="1.5703125" style="121" customWidth="1"/>
    <col min="10512" max="10512" width="1.7109375" style="121" customWidth="1"/>
    <col min="10513" max="10752" width="9.140625" style="121"/>
    <col min="10753" max="10753" width="4.7109375" style="121" customWidth="1"/>
    <col min="10754" max="10754" width="25.5703125" style="121" customWidth="1"/>
    <col min="10755" max="10755" width="10.140625" style="121" customWidth="1"/>
    <col min="10756" max="10756" width="12.85546875" style="121" customWidth="1"/>
    <col min="10757" max="10757" width="12.28515625" style="121" customWidth="1"/>
    <col min="10758" max="10759" width="10.7109375" style="121" customWidth="1"/>
    <col min="10760" max="10760" width="11.28515625" style="121" customWidth="1"/>
    <col min="10761" max="10761" width="14.7109375" style="121" customWidth="1"/>
    <col min="10762" max="10762" width="11.7109375" style="121" customWidth="1"/>
    <col min="10763" max="10763" width="16.5703125" style="121" customWidth="1"/>
    <col min="10764" max="10764" width="13.140625" style="121" customWidth="1"/>
    <col min="10765" max="10765" width="34.140625" style="121" customWidth="1"/>
    <col min="10766" max="10766" width="2" style="121" customWidth="1"/>
    <col min="10767" max="10767" width="1.5703125" style="121" customWidth="1"/>
    <col min="10768" max="10768" width="1.7109375" style="121" customWidth="1"/>
    <col min="10769" max="11008" width="9.140625" style="121"/>
    <col min="11009" max="11009" width="4.7109375" style="121" customWidth="1"/>
    <col min="11010" max="11010" width="25.5703125" style="121" customWidth="1"/>
    <col min="11011" max="11011" width="10.140625" style="121" customWidth="1"/>
    <col min="11012" max="11012" width="12.85546875" style="121" customWidth="1"/>
    <col min="11013" max="11013" width="12.28515625" style="121" customWidth="1"/>
    <col min="11014" max="11015" width="10.7109375" style="121" customWidth="1"/>
    <col min="11016" max="11016" width="11.28515625" style="121" customWidth="1"/>
    <col min="11017" max="11017" width="14.7109375" style="121" customWidth="1"/>
    <col min="11018" max="11018" width="11.7109375" style="121" customWidth="1"/>
    <col min="11019" max="11019" width="16.5703125" style="121" customWidth="1"/>
    <col min="11020" max="11020" width="13.140625" style="121" customWidth="1"/>
    <col min="11021" max="11021" width="34.140625" style="121" customWidth="1"/>
    <col min="11022" max="11022" width="2" style="121" customWidth="1"/>
    <col min="11023" max="11023" width="1.5703125" style="121" customWidth="1"/>
    <col min="11024" max="11024" width="1.7109375" style="121" customWidth="1"/>
    <col min="11025" max="11264" width="9.140625" style="121"/>
    <col min="11265" max="11265" width="4.7109375" style="121" customWidth="1"/>
    <col min="11266" max="11266" width="25.5703125" style="121" customWidth="1"/>
    <col min="11267" max="11267" width="10.140625" style="121" customWidth="1"/>
    <col min="11268" max="11268" width="12.85546875" style="121" customWidth="1"/>
    <col min="11269" max="11269" width="12.28515625" style="121" customWidth="1"/>
    <col min="11270" max="11271" width="10.7109375" style="121" customWidth="1"/>
    <col min="11272" max="11272" width="11.28515625" style="121" customWidth="1"/>
    <col min="11273" max="11273" width="14.7109375" style="121" customWidth="1"/>
    <col min="11274" max="11274" width="11.7109375" style="121" customWidth="1"/>
    <col min="11275" max="11275" width="16.5703125" style="121" customWidth="1"/>
    <col min="11276" max="11276" width="13.140625" style="121" customWidth="1"/>
    <col min="11277" max="11277" width="34.140625" style="121" customWidth="1"/>
    <col min="11278" max="11278" width="2" style="121" customWidth="1"/>
    <col min="11279" max="11279" width="1.5703125" style="121" customWidth="1"/>
    <col min="11280" max="11280" width="1.7109375" style="121" customWidth="1"/>
    <col min="11281" max="11520" width="9.140625" style="121"/>
    <col min="11521" max="11521" width="4.7109375" style="121" customWidth="1"/>
    <col min="11522" max="11522" width="25.5703125" style="121" customWidth="1"/>
    <col min="11523" max="11523" width="10.140625" style="121" customWidth="1"/>
    <col min="11524" max="11524" width="12.85546875" style="121" customWidth="1"/>
    <col min="11525" max="11525" width="12.28515625" style="121" customWidth="1"/>
    <col min="11526" max="11527" width="10.7109375" style="121" customWidth="1"/>
    <col min="11528" max="11528" width="11.28515625" style="121" customWidth="1"/>
    <col min="11529" max="11529" width="14.7109375" style="121" customWidth="1"/>
    <col min="11530" max="11530" width="11.7109375" style="121" customWidth="1"/>
    <col min="11531" max="11531" width="16.5703125" style="121" customWidth="1"/>
    <col min="11532" max="11532" width="13.140625" style="121" customWidth="1"/>
    <col min="11533" max="11533" width="34.140625" style="121" customWidth="1"/>
    <col min="11534" max="11534" width="2" style="121" customWidth="1"/>
    <col min="11535" max="11535" width="1.5703125" style="121" customWidth="1"/>
    <col min="11536" max="11536" width="1.7109375" style="121" customWidth="1"/>
    <col min="11537" max="11776" width="9.140625" style="121"/>
    <col min="11777" max="11777" width="4.7109375" style="121" customWidth="1"/>
    <col min="11778" max="11778" width="25.5703125" style="121" customWidth="1"/>
    <col min="11779" max="11779" width="10.140625" style="121" customWidth="1"/>
    <col min="11780" max="11780" width="12.85546875" style="121" customWidth="1"/>
    <col min="11781" max="11781" width="12.28515625" style="121" customWidth="1"/>
    <col min="11782" max="11783" width="10.7109375" style="121" customWidth="1"/>
    <col min="11784" max="11784" width="11.28515625" style="121" customWidth="1"/>
    <col min="11785" max="11785" width="14.7109375" style="121" customWidth="1"/>
    <col min="11786" max="11786" width="11.7109375" style="121" customWidth="1"/>
    <col min="11787" max="11787" width="16.5703125" style="121" customWidth="1"/>
    <col min="11788" max="11788" width="13.140625" style="121" customWidth="1"/>
    <col min="11789" max="11789" width="34.140625" style="121" customWidth="1"/>
    <col min="11790" max="11790" width="2" style="121" customWidth="1"/>
    <col min="11791" max="11791" width="1.5703125" style="121" customWidth="1"/>
    <col min="11792" max="11792" width="1.7109375" style="121" customWidth="1"/>
    <col min="11793" max="12032" width="9.140625" style="121"/>
    <col min="12033" max="12033" width="4.7109375" style="121" customWidth="1"/>
    <col min="12034" max="12034" width="25.5703125" style="121" customWidth="1"/>
    <col min="12035" max="12035" width="10.140625" style="121" customWidth="1"/>
    <col min="12036" max="12036" width="12.85546875" style="121" customWidth="1"/>
    <col min="12037" max="12037" width="12.28515625" style="121" customWidth="1"/>
    <col min="12038" max="12039" width="10.7109375" style="121" customWidth="1"/>
    <col min="12040" max="12040" width="11.28515625" style="121" customWidth="1"/>
    <col min="12041" max="12041" width="14.7109375" style="121" customWidth="1"/>
    <col min="12042" max="12042" width="11.7109375" style="121" customWidth="1"/>
    <col min="12043" max="12043" width="16.5703125" style="121" customWidth="1"/>
    <col min="12044" max="12044" width="13.140625" style="121" customWidth="1"/>
    <col min="12045" max="12045" width="34.140625" style="121" customWidth="1"/>
    <col min="12046" max="12046" width="2" style="121" customWidth="1"/>
    <col min="12047" max="12047" width="1.5703125" style="121" customWidth="1"/>
    <col min="12048" max="12048" width="1.7109375" style="121" customWidth="1"/>
    <col min="12049" max="12288" width="9.140625" style="121"/>
    <col min="12289" max="12289" width="4.7109375" style="121" customWidth="1"/>
    <col min="12290" max="12290" width="25.5703125" style="121" customWidth="1"/>
    <col min="12291" max="12291" width="10.140625" style="121" customWidth="1"/>
    <col min="12292" max="12292" width="12.85546875" style="121" customWidth="1"/>
    <col min="12293" max="12293" width="12.28515625" style="121" customWidth="1"/>
    <col min="12294" max="12295" width="10.7109375" style="121" customWidth="1"/>
    <col min="12296" max="12296" width="11.28515625" style="121" customWidth="1"/>
    <col min="12297" max="12297" width="14.7109375" style="121" customWidth="1"/>
    <col min="12298" max="12298" width="11.7109375" style="121" customWidth="1"/>
    <col min="12299" max="12299" width="16.5703125" style="121" customWidth="1"/>
    <col min="12300" max="12300" width="13.140625" style="121" customWidth="1"/>
    <col min="12301" max="12301" width="34.140625" style="121" customWidth="1"/>
    <col min="12302" max="12302" width="2" style="121" customWidth="1"/>
    <col min="12303" max="12303" width="1.5703125" style="121" customWidth="1"/>
    <col min="12304" max="12304" width="1.7109375" style="121" customWidth="1"/>
    <col min="12305" max="12544" width="9.140625" style="121"/>
    <col min="12545" max="12545" width="4.7109375" style="121" customWidth="1"/>
    <col min="12546" max="12546" width="25.5703125" style="121" customWidth="1"/>
    <col min="12547" max="12547" width="10.140625" style="121" customWidth="1"/>
    <col min="12548" max="12548" width="12.85546875" style="121" customWidth="1"/>
    <col min="12549" max="12549" width="12.28515625" style="121" customWidth="1"/>
    <col min="12550" max="12551" width="10.7109375" style="121" customWidth="1"/>
    <col min="12552" max="12552" width="11.28515625" style="121" customWidth="1"/>
    <col min="12553" max="12553" width="14.7109375" style="121" customWidth="1"/>
    <col min="12554" max="12554" width="11.7109375" style="121" customWidth="1"/>
    <col min="12555" max="12555" width="16.5703125" style="121" customWidth="1"/>
    <col min="12556" max="12556" width="13.140625" style="121" customWidth="1"/>
    <col min="12557" max="12557" width="34.140625" style="121" customWidth="1"/>
    <col min="12558" max="12558" width="2" style="121" customWidth="1"/>
    <col min="12559" max="12559" width="1.5703125" style="121" customWidth="1"/>
    <col min="12560" max="12560" width="1.7109375" style="121" customWidth="1"/>
    <col min="12561" max="12800" width="9.140625" style="121"/>
    <col min="12801" max="12801" width="4.7109375" style="121" customWidth="1"/>
    <col min="12802" max="12802" width="25.5703125" style="121" customWidth="1"/>
    <col min="12803" max="12803" width="10.140625" style="121" customWidth="1"/>
    <col min="12804" max="12804" width="12.85546875" style="121" customWidth="1"/>
    <col min="12805" max="12805" width="12.28515625" style="121" customWidth="1"/>
    <col min="12806" max="12807" width="10.7109375" style="121" customWidth="1"/>
    <col min="12808" max="12808" width="11.28515625" style="121" customWidth="1"/>
    <col min="12809" max="12809" width="14.7109375" style="121" customWidth="1"/>
    <col min="12810" max="12810" width="11.7109375" style="121" customWidth="1"/>
    <col min="12811" max="12811" width="16.5703125" style="121" customWidth="1"/>
    <col min="12812" max="12812" width="13.140625" style="121" customWidth="1"/>
    <col min="12813" max="12813" width="34.140625" style="121" customWidth="1"/>
    <col min="12814" max="12814" width="2" style="121" customWidth="1"/>
    <col min="12815" max="12815" width="1.5703125" style="121" customWidth="1"/>
    <col min="12816" max="12816" width="1.7109375" style="121" customWidth="1"/>
    <col min="12817" max="13056" width="9.140625" style="121"/>
    <col min="13057" max="13057" width="4.7109375" style="121" customWidth="1"/>
    <col min="13058" max="13058" width="25.5703125" style="121" customWidth="1"/>
    <col min="13059" max="13059" width="10.140625" style="121" customWidth="1"/>
    <col min="13060" max="13060" width="12.85546875" style="121" customWidth="1"/>
    <col min="13061" max="13061" width="12.28515625" style="121" customWidth="1"/>
    <col min="13062" max="13063" width="10.7109375" style="121" customWidth="1"/>
    <col min="13064" max="13064" width="11.28515625" style="121" customWidth="1"/>
    <col min="13065" max="13065" width="14.7109375" style="121" customWidth="1"/>
    <col min="13066" max="13066" width="11.7109375" style="121" customWidth="1"/>
    <col min="13067" max="13067" width="16.5703125" style="121" customWidth="1"/>
    <col min="13068" max="13068" width="13.140625" style="121" customWidth="1"/>
    <col min="13069" max="13069" width="34.140625" style="121" customWidth="1"/>
    <col min="13070" max="13070" width="2" style="121" customWidth="1"/>
    <col min="13071" max="13071" width="1.5703125" style="121" customWidth="1"/>
    <col min="13072" max="13072" width="1.7109375" style="121" customWidth="1"/>
    <col min="13073" max="13312" width="9.140625" style="121"/>
    <col min="13313" max="13313" width="4.7109375" style="121" customWidth="1"/>
    <col min="13314" max="13314" width="25.5703125" style="121" customWidth="1"/>
    <col min="13315" max="13315" width="10.140625" style="121" customWidth="1"/>
    <col min="13316" max="13316" width="12.85546875" style="121" customWidth="1"/>
    <col min="13317" max="13317" width="12.28515625" style="121" customWidth="1"/>
    <col min="13318" max="13319" width="10.7109375" style="121" customWidth="1"/>
    <col min="13320" max="13320" width="11.28515625" style="121" customWidth="1"/>
    <col min="13321" max="13321" width="14.7109375" style="121" customWidth="1"/>
    <col min="13322" max="13322" width="11.7109375" style="121" customWidth="1"/>
    <col min="13323" max="13323" width="16.5703125" style="121" customWidth="1"/>
    <col min="13324" max="13324" width="13.140625" style="121" customWidth="1"/>
    <col min="13325" max="13325" width="34.140625" style="121" customWidth="1"/>
    <col min="13326" max="13326" width="2" style="121" customWidth="1"/>
    <col min="13327" max="13327" width="1.5703125" style="121" customWidth="1"/>
    <col min="13328" max="13328" width="1.7109375" style="121" customWidth="1"/>
    <col min="13329" max="13568" width="9.140625" style="121"/>
    <col min="13569" max="13569" width="4.7109375" style="121" customWidth="1"/>
    <col min="13570" max="13570" width="25.5703125" style="121" customWidth="1"/>
    <col min="13571" max="13571" width="10.140625" style="121" customWidth="1"/>
    <col min="13572" max="13572" width="12.85546875" style="121" customWidth="1"/>
    <col min="13573" max="13573" width="12.28515625" style="121" customWidth="1"/>
    <col min="13574" max="13575" width="10.7109375" style="121" customWidth="1"/>
    <col min="13576" max="13576" width="11.28515625" style="121" customWidth="1"/>
    <col min="13577" max="13577" width="14.7109375" style="121" customWidth="1"/>
    <col min="13578" max="13578" width="11.7109375" style="121" customWidth="1"/>
    <col min="13579" max="13579" width="16.5703125" style="121" customWidth="1"/>
    <col min="13580" max="13580" width="13.140625" style="121" customWidth="1"/>
    <col min="13581" max="13581" width="34.140625" style="121" customWidth="1"/>
    <col min="13582" max="13582" width="2" style="121" customWidth="1"/>
    <col min="13583" max="13583" width="1.5703125" style="121" customWidth="1"/>
    <col min="13584" max="13584" width="1.7109375" style="121" customWidth="1"/>
    <col min="13585" max="13824" width="9.140625" style="121"/>
    <col min="13825" max="13825" width="4.7109375" style="121" customWidth="1"/>
    <col min="13826" max="13826" width="25.5703125" style="121" customWidth="1"/>
    <col min="13827" max="13827" width="10.140625" style="121" customWidth="1"/>
    <col min="13828" max="13828" width="12.85546875" style="121" customWidth="1"/>
    <col min="13829" max="13829" width="12.28515625" style="121" customWidth="1"/>
    <col min="13830" max="13831" width="10.7109375" style="121" customWidth="1"/>
    <col min="13832" max="13832" width="11.28515625" style="121" customWidth="1"/>
    <col min="13833" max="13833" width="14.7109375" style="121" customWidth="1"/>
    <col min="13834" max="13834" width="11.7109375" style="121" customWidth="1"/>
    <col min="13835" max="13835" width="16.5703125" style="121" customWidth="1"/>
    <col min="13836" max="13836" width="13.140625" style="121" customWidth="1"/>
    <col min="13837" max="13837" width="34.140625" style="121" customWidth="1"/>
    <col min="13838" max="13838" width="2" style="121" customWidth="1"/>
    <col min="13839" max="13839" width="1.5703125" style="121" customWidth="1"/>
    <col min="13840" max="13840" width="1.7109375" style="121" customWidth="1"/>
    <col min="13841" max="14080" width="9.140625" style="121"/>
    <col min="14081" max="14081" width="4.7109375" style="121" customWidth="1"/>
    <col min="14082" max="14082" width="25.5703125" style="121" customWidth="1"/>
    <col min="14083" max="14083" width="10.140625" style="121" customWidth="1"/>
    <col min="14084" max="14084" width="12.85546875" style="121" customWidth="1"/>
    <col min="14085" max="14085" width="12.28515625" style="121" customWidth="1"/>
    <col min="14086" max="14087" width="10.7109375" style="121" customWidth="1"/>
    <col min="14088" max="14088" width="11.28515625" style="121" customWidth="1"/>
    <col min="14089" max="14089" width="14.7109375" style="121" customWidth="1"/>
    <col min="14090" max="14090" width="11.7109375" style="121" customWidth="1"/>
    <col min="14091" max="14091" width="16.5703125" style="121" customWidth="1"/>
    <col min="14092" max="14092" width="13.140625" style="121" customWidth="1"/>
    <col min="14093" max="14093" width="34.140625" style="121" customWidth="1"/>
    <col min="14094" max="14094" width="2" style="121" customWidth="1"/>
    <col min="14095" max="14095" width="1.5703125" style="121" customWidth="1"/>
    <col min="14096" max="14096" width="1.7109375" style="121" customWidth="1"/>
    <col min="14097" max="14336" width="9.140625" style="121"/>
    <col min="14337" max="14337" width="4.7109375" style="121" customWidth="1"/>
    <col min="14338" max="14338" width="25.5703125" style="121" customWidth="1"/>
    <col min="14339" max="14339" width="10.140625" style="121" customWidth="1"/>
    <col min="14340" max="14340" width="12.85546875" style="121" customWidth="1"/>
    <col min="14341" max="14341" width="12.28515625" style="121" customWidth="1"/>
    <col min="14342" max="14343" width="10.7109375" style="121" customWidth="1"/>
    <col min="14344" max="14344" width="11.28515625" style="121" customWidth="1"/>
    <col min="14345" max="14345" width="14.7109375" style="121" customWidth="1"/>
    <col min="14346" max="14346" width="11.7109375" style="121" customWidth="1"/>
    <col min="14347" max="14347" width="16.5703125" style="121" customWidth="1"/>
    <col min="14348" max="14348" width="13.140625" style="121" customWidth="1"/>
    <col min="14349" max="14349" width="34.140625" style="121" customWidth="1"/>
    <col min="14350" max="14350" width="2" style="121" customWidth="1"/>
    <col min="14351" max="14351" width="1.5703125" style="121" customWidth="1"/>
    <col min="14352" max="14352" width="1.7109375" style="121" customWidth="1"/>
    <col min="14353" max="14592" width="9.140625" style="121"/>
    <col min="14593" max="14593" width="4.7109375" style="121" customWidth="1"/>
    <col min="14594" max="14594" width="25.5703125" style="121" customWidth="1"/>
    <col min="14595" max="14595" width="10.140625" style="121" customWidth="1"/>
    <col min="14596" max="14596" width="12.85546875" style="121" customWidth="1"/>
    <col min="14597" max="14597" width="12.28515625" style="121" customWidth="1"/>
    <col min="14598" max="14599" width="10.7109375" style="121" customWidth="1"/>
    <col min="14600" max="14600" width="11.28515625" style="121" customWidth="1"/>
    <col min="14601" max="14601" width="14.7109375" style="121" customWidth="1"/>
    <col min="14602" max="14602" width="11.7109375" style="121" customWidth="1"/>
    <col min="14603" max="14603" width="16.5703125" style="121" customWidth="1"/>
    <col min="14604" max="14604" width="13.140625" style="121" customWidth="1"/>
    <col min="14605" max="14605" width="34.140625" style="121" customWidth="1"/>
    <col min="14606" max="14606" width="2" style="121" customWidth="1"/>
    <col min="14607" max="14607" width="1.5703125" style="121" customWidth="1"/>
    <col min="14608" max="14608" width="1.7109375" style="121" customWidth="1"/>
    <col min="14609" max="14848" width="9.140625" style="121"/>
    <col min="14849" max="14849" width="4.7109375" style="121" customWidth="1"/>
    <col min="14850" max="14850" width="25.5703125" style="121" customWidth="1"/>
    <col min="14851" max="14851" width="10.140625" style="121" customWidth="1"/>
    <col min="14852" max="14852" width="12.85546875" style="121" customWidth="1"/>
    <col min="14853" max="14853" width="12.28515625" style="121" customWidth="1"/>
    <col min="14854" max="14855" width="10.7109375" style="121" customWidth="1"/>
    <col min="14856" max="14856" width="11.28515625" style="121" customWidth="1"/>
    <col min="14857" max="14857" width="14.7109375" style="121" customWidth="1"/>
    <col min="14858" max="14858" width="11.7109375" style="121" customWidth="1"/>
    <col min="14859" max="14859" width="16.5703125" style="121" customWidth="1"/>
    <col min="14860" max="14860" width="13.140625" style="121" customWidth="1"/>
    <col min="14861" max="14861" width="34.140625" style="121" customWidth="1"/>
    <col min="14862" max="14862" width="2" style="121" customWidth="1"/>
    <col min="14863" max="14863" width="1.5703125" style="121" customWidth="1"/>
    <col min="14864" max="14864" width="1.7109375" style="121" customWidth="1"/>
    <col min="14865" max="15104" width="9.140625" style="121"/>
    <col min="15105" max="15105" width="4.7109375" style="121" customWidth="1"/>
    <col min="15106" max="15106" width="25.5703125" style="121" customWidth="1"/>
    <col min="15107" max="15107" width="10.140625" style="121" customWidth="1"/>
    <col min="15108" max="15108" width="12.85546875" style="121" customWidth="1"/>
    <col min="15109" max="15109" width="12.28515625" style="121" customWidth="1"/>
    <col min="15110" max="15111" width="10.7109375" style="121" customWidth="1"/>
    <col min="15112" max="15112" width="11.28515625" style="121" customWidth="1"/>
    <col min="15113" max="15113" width="14.7109375" style="121" customWidth="1"/>
    <col min="15114" max="15114" width="11.7109375" style="121" customWidth="1"/>
    <col min="15115" max="15115" width="16.5703125" style="121" customWidth="1"/>
    <col min="15116" max="15116" width="13.140625" style="121" customWidth="1"/>
    <col min="15117" max="15117" width="34.140625" style="121" customWidth="1"/>
    <col min="15118" max="15118" width="2" style="121" customWidth="1"/>
    <col min="15119" max="15119" width="1.5703125" style="121" customWidth="1"/>
    <col min="15120" max="15120" width="1.7109375" style="121" customWidth="1"/>
    <col min="15121" max="15360" width="9.140625" style="121"/>
    <col min="15361" max="15361" width="4.7109375" style="121" customWidth="1"/>
    <col min="15362" max="15362" width="25.5703125" style="121" customWidth="1"/>
    <col min="15363" max="15363" width="10.140625" style="121" customWidth="1"/>
    <col min="15364" max="15364" width="12.85546875" style="121" customWidth="1"/>
    <col min="15365" max="15365" width="12.28515625" style="121" customWidth="1"/>
    <col min="15366" max="15367" width="10.7109375" style="121" customWidth="1"/>
    <col min="15368" max="15368" width="11.28515625" style="121" customWidth="1"/>
    <col min="15369" max="15369" width="14.7109375" style="121" customWidth="1"/>
    <col min="15370" max="15370" width="11.7109375" style="121" customWidth="1"/>
    <col min="15371" max="15371" width="16.5703125" style="121" customWidth="1"/>
    <col min="15372" max="15372" width="13.140625" style="121" customWidth="1"/>
    <col min="15373" max="15373" width="34.140625" style="121" customWidth="1"/>
    <col min="15374" max="15374" width="2" style="121" customWidth="1"/>
    <col min="15375" max="15375" width="1.5703125" style="121" customWidth="1"/>
    <col min="15376" max="15376" width="1.7109375" style="121" customWidth="1"/>
    <col min="15377" max="15616" width="9.140625" style="121"/>
    <col min="15617" max="15617" width="4.7109375" style="121" customWidth="1"/>
    <col min="15618" max="15618" width="25.5703125" style="121" customWidth="1"/>
    <col min="15619" max="15619" width="10.140625" style="121" customWidth="1"/>
    <col min="15620" max="15620" width="12.85546875" style="121" customWidth="1"/>
    <col min="15621" max="15621" width="12.28515625" style="121" customWidth="1"/>
    <col min="15622" max="15623" width="10.7109375" style="121" customWidth="1"/>
    <col min="15624" max="15624" width="11.28515625" style="121" customWidth="1"/>
    <col min="15625" max="15625" width="14.7109375" style="121" customWidth="1"/>
    <col min="15626" max="15626" width="11.7109375" style="121" customWidth="1"/>
    <col min="15627" max="15627" width="16.5703125" style="121" customWidth="1"/>
    <col min="15628" max="15628" width="13.140625" style="121" customWidth="1"/>
    <col min="15629" max="15629" width="34.140625" style="121" customWidth="1"/>
    <col min="15630" max="15630" width="2" style="121" customWidth="1"/>
    <col min="15631" max="15631" width="1.5703125" style="121" customWidth="1"/>
    <col min="15632" max="15632" width="1.7109375" style="121" customWidth="1"/>
    <col min="15633" max="15872" width="9.140625" style="121"/>
    <col min="15873" max="15873" width="4.7109375" style="121" customWidth="1"/>
    <col min="15874" max="15874" width="25.5703125" style="121" customWidth="1"/>
    <col min="15875" max="15875" width="10.140625" style="121" customWidth="1"/>
    <col min="15876" max="15876" width="12.85546875" style="121" customWidth="1"/>
    <col min="15877" max="15877" width="12.28515625" style="121" customWidth="1"/>
    <col min="15878" max="15879" width="10.7109375" style="121" customWidth="1"/>
    <col min="15880" max="15880" width="11.28515625" style="121" customWidth="1"/>
    <col min="15881" max="15881" width="14.7109375" style="121" customWidth="1"/>
    <col min="15882" max="15882" width="11.7109375" style="121" customWidth="1"/>
    <col min="15883" max="15883" width="16.5703125" style="121" customWidth="1"/>
    <col min="15884" max="15884" width="13.140625" style="121" customWidth="1"/>
    <col min="15885" max="15885" width="34.140625" style="121" customWidth="1"/>
    <col min="15886" max="15886" width="2" style="121" customWidth="1"/>
    <col min="15887" max="15887" width="1.5703125" style="121" customWidth="1"/>
    <col min="15888" max="15888" width="1.7109375" style="121" customWidth="1"/>
    <col min="15889" max="16128" width="9.140625" style="121"/>
    <col min="16129" max="16129" width="4.7109375" style="121" customWidth="1"/>
    <col min="16130" max="16130" width="25.5703125" style="121" customWidth="1"/>
    <col min="16131" max="16131" width="10.140625" style="121" customWidth="1"/>
    <col min="16132" max="16132" width="12.85546875" style="121" customWidth="1"/>
    <col min="16133" max="16133" width="12.28515625" style="121" customWidth="1"/>
    <col min="16134" max="16135" width="10.7109375" style="121" customWidth="1"/>
    <col min="16136" max="16136" width="11.28515625" style="121" customWidth="1"/>
    <col min="16137" max="16137" width="14.7109375" style="121" customWidth="1"/>
    <col min="16138" max="16138" width="11.7109375" style="121" customWidth="1"/>
    <col min="16139" max="16139" width="16.5703125" style="121" customWidth="1"/>
    <col min="16140" max="16140" width="13.140625" style="121" customWidth="1"/>
    <col min="16141" max="16141" width="34.140625" style="121" customWidth="1"/>
    <col min="16142" max="16142" width="2" style="121" customWidth="1"/>
    <col min="16143" max="16143" width="1.5703125" style="121" customWidth="1"/>
    <col min="16144" max="16144" width="1.7109375" style="121" customWidth="1"/>
    <col min="16145" max="16384" width="9.140625" style="121"/>
  </cols>
  <sheetData>
    <row r="1" spans="1:16" ht="59.25" customHeight="1" x14ac:dyDescent="0.25">
      <c r="A1" s="119" t="s">
        <v>441</v>
      </c>
      <c r="B1" s="120"/>
      <c r="C1" s="120"/>
      <c r="D1" s="120"/>
      <c r="E1" s="120"/>
      <c r="F1" s="119" t="s">
        <v>442</v>
      </c>
      <c r="G1" s="119"/>
      <c r="H1" s="119"/>
      <c r="I1" s="119"/>
      <c r="J1" s="119"/>
      <c r="K1" s="119"/>
      <c r="L1" s="119"/>
      <c r="M1" s="119"/>
      <c r="N1" s="119"/>
      <c r="O1" s="119"/>
      <c r="P1" s="119"/>
    </row>
    <row r="2" spans="1:16" ht="16.7" customHeight="1" x14ac:dyDescent="0.25">
      <c r="A2" s="122"/>
      <c r="B2" s="123"/>
      <c r="C2" s="123"/>
      <c r="D2" s="123"/>
      <c r="E2" s="123"/>
      <c r="F2" s="122"/>
      <c r="G2" s="122"/>
      <c r="H2" s="122"/>
      <c r="I2" s="122"/>
      <c r="J2" s="122"/>
      <c r="K2" s="122"/>
      <c r="L2" s="122"/>
      <c r="M2" s="122"/>
      <c r="N2" s="122"/>
      <c r="O2" s="122"/>
    </row>
    <row r="3" spans="1:16" ht="16.7" customHeight="1" x14ac:dyDescent="0.25">
      <c r="A3" s="122"/>
      <c r="B3" s="123"/>
      <c r="C3" s="123"/>
      <c r="D3" s="123"/>
      <c r="E3" s="123"/>
      <c r="F3" s="122"/>
      <c r="G3" s="122"/>
      <c r="H3" s="122"/>
      <c r="I3" s="122"/>
      <c r="J3" s="122"/>
      <c r="K3" s="122"/>
      <c r="L3" s="122"/>
      <c r="M3" s="122"/>
      <c r="N3" s="122"/>
      <c r="O3" s="122"/>
    </row>
    <row r="4" spans="1:16" ht="16.7" customHeight="1" x14ac:dyDescent="0.25">
      <c r="I4" s="126"/>
      <c r="J4" s="126"/>
      <c r="K4" s="126"/>
      <c r="L4" s="126"/>
      <c r="M4" s="127" t="s">
        <v>473</v>
      </c>
      <c r="N4" s="127"/>
    </row>
    <row r="5" spans="1:16" ht="25.5" customHeight="1" x14ac:dyDescent="0.25">
      <c r="F5" s="128" t="s">
        <v>443</v>
      </c>
      <c r="M5" s="129"/>
    </row>
    <row r="6" spans="1:16" ht="16.5" x14ac:dyDescent="0.25">
      <c r="F6" s="130" t="s">
        <v>444</v>
      </c>
      <c r="M6" s="129"/>
    </row>
    <row r="7" spans="1:16" ht="16.7" customHeight="1" thickBot="1" x14ac:dyDescent="0.3">
      <c r="F7" s="130"/>
      <c r="M7" s="129"/>
    </row>
    <row r="8" spans="1:16" s="126" customFormat="1" ht="48" customHeight="1" x14ac:dyDescent="0.25">
      <c r="A8" s="134" t="s">
        <v>445</v>
      </c>
      <c r="B8" s="134" t="s">
        <v>446</v>
      </c>
      <c r="C8" s="134" t="s">
        <v>447</v>
      </c>
      <c r="D8" s="134"/>
      <c r="E8" s="134"/>
      <c r="F8" s="134" t="s">
        <v>448</v>
      </c>
      <c r="G8" s="134"/>
      <c r="H8" s="134"/>
      <c r="I8" s="134" t="s">
        <v>449</v>
      </c>
      <c r="J8" s="134"/>
      <c r="K8" s="134" t="s">
        <v>450</v>
      </c>
      <c r="L8" s="134"/>
      <c r="M8" s="134" t="s">
        <v>451</v>
      </c>
      <c r="N8" s="121"/>
      <c r="O8" s="121"/>
      <c r="P8" s="124"/>
    </row>
    <row r="9" spans="1:16" ht="48" customHeight="1" thickBot="1" x14ac:dyDescent="0.3">
      <c r="A9" s="135"/>
      <c r="B9" s="135"/>
      <c r="C9" s="136" t="s">
        <v>452</v>
      </c>
      <c r="D9" s="136" t="s">
        <v>453</v>
      </c>
      <c r="E9" s="136" t="s">
        <v>454</v>
      </c>
      <c r="F9" s="136" t="s">
        <v>455</v>
      </c>
      <c r="G9" s="136" t="s">
        <v>456</v>
      </c>
      <c r="H9" s="136" t="s">
        <v>457</v>
      </c>
      <c r="I9" s="136" t="s">
        <v>58</v>
      </c>
      <c r="J9" s="136" t="s">
        <v>458</v>
      </c>
      <c r="K9" s="136" t="s">
        <v>58</v>
      </c>
      <c r="L9" s="136" t="s">
        <v>458</v>
      </c>
      <c r="M9" s="135"/>
    </row>
    <row r="10" spans="1:16" ht="24.95" customHeight="1" x14ac:dyDescent="0.25">
      <c r="A10" s="137">
        <v>1</v>
      </c>
      <c r="B10" s="138" t="s">
        <v>474</v>
      </c>
      <c r="C10" s="137"/>
      <c r="D10" s="137" t="s">
        <v>460</v>
      </c>
      <c r="E10" s="137" t="s">
        <v>460</v>
      </c>
      <c r="F10" s="137" t="s">
        <v>460</v>
      </c>
      <c r="G10" s="137" t="s">
        <v>460</v>
      </c>
      <c r="H10" s="137" t="s">
        <v>461</v>
      </c>
      <c r="I10" s="137">
        <v>89</v>
      </c>
      <c r="J10" s="137" t="s">
        <v>475</v>
      </c>
      <c r="K10" s="137"/>
      <c r="L10" s="137"/>
      <c r="M10" s="139"/>
    </row>
    <row r="11" spans="1:16" ht="24.95" customHeight="1" x14ac:dyDescent="0.25">
      <c r="A11" s="140">
        <v>2</v>
      </c>
      <c r="B11" s="141" t="s">
        <v>459</v>
      </c>
      <c r="C11" s="140"/>
      <c r="D11" s="140" t="s">
        <v>460</v>
      </c>
      <c r="E11" s="140" t="s">
        <v>460</v>
      </c>
      <c r="F11" s="140" t="s">
        <v>460</v>
      </c>
      <c r="G11" s="140" t="s">
        <v>460</v>
      </c>
      <c r="H11" s="140" t="s">
        <v>461</v>
      </c>
      <c r="I11" s="142">
        <v>94</v>
      </c>
      <c r="J11" s="140" t="s">
        <v>462</v>
      </c>
      <c r="K11" s="140">
        <v>78</v>
      </c>
      <c r="L11" s="140" t="s">
        <v>476</v>
      </c>
      <c r="M11" s="140"/>
      <c r="N11" s="131"/>
      <c r="O11" s="131"/>
    </row>
    <row r="12" spans="1:16" ht="24.95" customHeight="1" x14ac:dyDescent="0.25">
      <c r="A12" s="140">
        <v>3</v>
      </c>
      <c r="B12" s="143" t="s">
        <v>463</v>
      </c>
      <c r="C12" s="140"/>
      <c r="D12" s="140" t="s">
        <v>460</v>
      </c>
      <c r="E12" s="140" t="s">
        <v>460</v>
      </c>
      <c r="F12" s="140" t="s">
        <v>460</v>
      </c>
      <c r="G12" s="140" t="s">
        <v>460</v>
      </c>
      <c r="H12" s="140" t="s">
        <v>461</v>
      </c>
      <c r="I12" s="142">
        <v>88</v>
      </c>
      <c r="J12" s="140" t="s">
        <v>462</v>
      </c>
      <c r="K12" s="140">
        <v>69</v>
      </c>
      <c r="L12" s="140" t="s">
        <v>476</v>
      </c>
      <c r="M12" s="140"/>
    </row>
    <row r="13" spans="1:16" ht="24.95" customHeight="1" x14ac:dyDescent="0.25">
      <c r="A13" s="140">
        <v>4</v>
      </c>
      <c r="B13" s="143" t="s">
        <v>464</v>
      </c>
      <c r="C13" s="140"/>
      <c r="D13" s="140" t="s">
        <v>460</v>
      </c>
      <c r="E13" s="140" t="s">
        <v>460</v>
      </c>
      <c r="F13" s="140" t="s">
        <v>460</v>
      </c>
      <c r="G13" s="140" t="s">
        <v>460</v>
      </c>
      <c r="H13" s="140" t="s">
        <v>461</v>
      </c>
      <c r="I13" s="142">
        <v>80</v>
      </c>
      <c r="J13" s="140" t="s">
        <v>462</v>
      </c>
      <c r="K13" s="140">
        <v>65</v>
      </c>
      <c r="L13" s="140" t="s">
        <v>476</v>
      </c>
      <c r="M13" s="140"/>
    </row>
    <row r="14" spans="1:16" ht="24.95" customHeight="1" x14ac:dyDescent="0.25">
      <c r="A14" s="140">
        <v>5</v>
      </c>
      <c r="B14" s="143" t="s">
        <v>465</v>
      </c>
      <c r="C14" s="140"/>
      <c r="D14" s="140" t="s">
        <v>460</v>
      </c>
      <c r="E14" s="140" t="s">
        <v>460</v>
      </c>
      <c r="F14" s="140" t="s">
        <v>460</v>
      </c>
      <c r="G14" s="140" t="s">
        <v>460</v>
      </c>
      <c r="H14" s="140" t="s">
        <v>461</v>
      </c>
      <c r="I14" s="142">
        <v>93</v>
      </c>
      <c r="J14" s="140" t="s">
        <v>462</v>
      </c>
      <c r="K14" s="140">
        <v>64</v>
      </c>
      <c r="L14" s="140" t="s">
        <v>476</v>
      </c>
      <c r="M14" s="140"/>
    </row>
    <row r="15" spans="1:16" ht="24.95" customHeight="1" x14ac:dyDescent="0.25">
      <c r="A15" s="140">
        <v>6</v>
      </c>
      <c r="B15" s="141" t="s">
        <v>466</v>
      </c>
      <c r="C15" s="140"/>
      <c r="D15" s="140" t="s">
        <v>460</v>
      </c>
      <c r="E15" s="140" t="s">
        <v>460</v>
      </c>
      <c r="F15" s="140" t="s">
        <v>460</v>
      </c>
      <c r="G15" s="140" t="s">
        <v>460</v>
      </c>
      <c r="H15" s="140" t="s">
        <v>461</v>
      </c>
      <c r="I15" s="142">
        <f>'[1]mẫu 1 rutgon'!U22</f>
        <v>93.181818181818173</v>
      </c>
      <c r="J15" s="140" t="s">
        <v>462</v>
      </c>
      <c r="K15" s="140">
        <v>70</v>
      </c>
      <c r="L15" s="140" t="s">
        <v>476</v>
      </c>
      <c r="M15" s="140"/>
    </row>
    <row r="16" spans="1:16" ht="24.95" customHeight="1" x14ac:dyDescent="0.25">
      <c r="A16" s="140">
        <v>7</v>
      </c>
      <c r="B16" s="143" t="s">
        <v>467</v>
      </c>
      <c r="C16" s="140"/>
      <c r="D16" s="140" t="s">
        <v>460</v>
      </c>
      <c r="E16" s="140" t="s">
        <v>460</v>
      </c>
      <c r="F16" s="140" t="s">
        <v>460</v>
      </c>
      <c r="G16" s="140" t="s">
        <v>460</v>
      </c>
      <c r="H16" s="140" t="s">
        <v>461</v>
      </c>
      <c r="I16" s="142">
        <v>94</v>
      </c>
      <c r="J16" s="140" t="s">
        <v>462</v>
      </c>
      <c r="K16" s="140">
        <v>63</v>
      </c>
      <c r="L16" s="140" t="s">
        <v>476</v>
      </c>
      <c r="M16" s="140"/>
    </row>
    <row r="17" spans="1:13" ht="24.95" customHeight="1" x14ac:dyDescent="0.25">
      <c r="A17" s="140">
        <v>8</v>
      </c>
      <c r="B17" s="143" t="s">
        <v>468</v>
      </c>
      <c r="C17" s="140"/>
      <c r="D17" s="140" t="s">
        <v>460</v>
      </c>
      <c r="E17" s="140" t="s">
        <v>460</v>
      </c>
      <c r="F17" s="140" t="s">
        <v>460</v>
      </c>
      <c r="G17" s="140" t="s">
        <v>460</v>
      </c>
      <c r="H17" s="140" t="s">
        <v>461</v>
      </c>
      <c r="I17" s="142">
        <v>94</v>
      </c>
      <c r="J17" s="140" t="s">
        <v>462</v>
      </c>
      <c r="K17" s="140">
        <v>65</v>
      </c>
      <c r="L17" s="140" t="s">
        <v>476</v>
      </c>
      <c r="M17" s="140"/>
    </row>
    <row r="18" spans="1:13" ht="24.95" customHeight="1" x14ac:dyDescent="0.25">
      <c r="A18" s="140">
        <v>9</v>
      </c>
      <c r="B18" s="143" t="s">
        <v>469</v>
      </c>
      <c r="C18" s="140"/>
      <c r="D18" s="140" t="s">
        <v>460</v>
      </c>
      <c r="E18" s="140" t="s">
        <v>460</v>
      </c>
      <c r="F18" s="140" t="s">
        <v>460</v>
      </c>
      <c r="G18" s="140" t="s">
        <v>460</v>
      </c>
      <c r="H18" s="140" t="s">
        <v>461</v>
      </c>
      <c r="I18" s="142">
        <v>94</v>
      </c>
      <c r="J18" s="140" t="s">
        <v>462</v>
      </c>
      <c r="K18" s="140">
        <v>74</v>
      </c>
      <c r="L18" s="140" t="s">
        <v>476</v>
      </c>
      <c r="M18" s="140"/>
    </row>
    <row r="19" spans="1:13" ht="16.7" customHeight="1" thickBot="1" x14ac:dyDescent="0.3">
      <c r="A19" s="136">
        <v>10</v>
      </c>
      <c r="B19" s="144" t="s">
        <v>470</v>
      </c>
      <c r="C19" s="136"/>
      <c r="D19" s="136" t="s">
        <v>460</v>
      </c>
      <c r="E19" s="136" t="s">
        <v>460</v>
      </c>
      <c r="F19" s="136" t="s">
        <v>460</v>
      </c>
      <c r="G19" s="136" t="s">
        <v>460</v>
      </c>
      <c r="H19" s="136" t="s">
        <v>461</v>
      </c>
      <c r="I19" s="145">
        <v>97</v>
      </c>
      <c r="J19" s="136" t="s">
        <v>462</v>
      </c>
      <c r="K19" s="136">
        <v>69</v>
      </c>
      <c r="L19" s="136" t="s">
        <v>476</v>
      </c>
      <c r="M19" s="136"/>
    </row>
    <row r="21" spans="1:13" ht="16.7" customHeight="1" x14ac:dyDescent="0.25">
      <c r="I21" s="132" t="s">
        <v>471</v>
      </c>
    </row>
    <row r="22" spans="1:13" ht="16.7" customHeight="1" x14ac:dyDescent="0.25">
      <c r="J22" s="133" t="s">
        <v>472</v>
      </c>
    </row>
  </sheetData>
  <mergeCells count="9">
    <mergeCell ref="A1:E1"/>
    <mergeCell ref="F1:P1"/>
    <mergeCell ref="A8:A9"/>
    <mergeCell ref="B8:B9"/>
    <mergeCell ref="C8:E8"/>
    <mergeCell ref="F8:H8"/>
    <mergeCell ref="I8:J8"/>
    <mergeCell ref="K8:L8"/>
    <mergeCell ref="M8:M9"/>
  </mergeCells>
  <pageMargins left="0.70866141732283472" right="0.70866141732283472" top="0.59055118110236227" bottom="0.59055118110236227" header="0.31496062992125984" footer="0.31496062992125984"/>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ĐĐ.Hiệp</vt:lpstr>
      <vt:lpstr>ĐT.Huân</vt:lpstr>
      <vt:lpstr>VA.Hào</vt:lpstr>
      <vt:lpstr>VP.Quang</vt:lpstr>
      <vt:lpstr>NVX.Thì</vt:lpstr>
      <vt:lpstr>PV.Hòa</vt:lpstr>
      <vt:lpstr>TĐ.Khoa</vt:lpstr>
      <vt:lpstr>ĐT.Quý</vt:lpstr>
      <vt:lpstr>HV.Viết</vt:lpstr>
      <vt:lpstr>LQ.Liêm</vt:lpstr>
      <vt:lpstr>Mẫu 02 tônghợp</vt:lpstr>
      <vt:lpstr>'Mẫu 02 tônghợp'!loai_3_name_name</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2018-05-14T16:33:47Z</cp:lastPrinted>
  <dcterms:created xsi:type="dcterms:W3CDTF">2018-04-22T04:07:39Z</dcterms:created>
  <dcterms:modified xsi:type="dcterms:W3CDTF">2018-05-14T16:36:26Z</dcterms:modified>
</cp:coreProperties>
</file>